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675" yWindow="315" windowWidth="8880" windowHeight="4950" tabRatio="736" activeTab="0"/>
  </bookViews>
  <sheets>
    <sheet name="Menu" sheetId="1" r:id="rId1"/>
    <sheet name="Clienti" sheetId="2" r:id="rId2"/>
    <sheet name="Prestazioni" sheetId="3" r:id="rId3"/>
    <sheet name="Archivio" sheetId="4" r:id="rId4"/>
    <sheet name="Fattura" sheetId="5" r:id="rId5"/>
    <sheet name="Guida" sheetId="6" r:id="rId6"/>
    <sheet name="Parametri" sheetId="7" state="veryHidden" r:id="rId7"/>
    <sheet name="Dati" sheetId="8" state="veryHidden" r:id="rId8"/>
  </sheets>
  <definedNames>
    <definedName name="archivio_end">'Archivio'!$C$4</definedName>
    <definedName name="archivio_start">'Archivio'!$C$3</definedName>
    <definedName name="_xlnm.Print_Area" localSheetId="3">'Archivio'!$C$3:$K$3</definedName>
    <definedName name="_xlnm.Print_Area" localSheetId="1">'Clienti'!$C$3:$K$3</definedName>
    <definedName name="_xlnm.Print_Area" localSheetId="4">'Fattura'!$B$2:$J$39</definedName>
    <definedName name="_xlnm.Print_Area" localSheetId="5">'Guida'!$B$2:$K$49</definedName>
    <definedName name="_xlnm.Print_Area" localSheetId="2">'Prestazioni'!$C$3:$D$17</definedName>
    <definedName name="cassa_elenco">'Parametri'!$A$49:$A$56</definedName>
    <definedName name="cassa_primo_caso">'Parametri'!$A$49</definedName>
    <definedName name="cassa_source">'Parametri'!$A$58</definedName>
    <definedName name="clienti_end">'Clienti'!$C$4</definedName>
    <definedName name="clienti_start">'Clienti'!$C$3</definedName>
    <definedName name="fattura_cli1">'Parametri'!$B$25</definedName>
    <definedName name="fattura_cli2">'Parametri'!$C$25</definedName>
    <definedName name="fattura_cli3">'Parametri'!$D$25</definedName>
    <definedName name="fattura_cli4">'Parametri'!$E$25</definedName>
    <definedName name="fattura_cli5">'Parametri'!$F$25</definedName>
    <definedName name="fattura_cli6">'Parametri'!$G$25</definedName>
    <definedName name="fattura_cliente_privato">'Parametri'!$C$26</definedName>
    <definedName name="fattura_data">'Parametri'!$A$27</definedName>
    <definedName name="fattura_imp1">'Parametri'!$C$37</definedName>
    <definedName name="fattura_imp2">'Parametri'!$C$38</definedName>
    <definedName name="fattura_imp3">'Parametri'!$C$39</definedName>
    <definedName name="fattura_imp4">'Parametri'!$C$40</definedName>
    <definedName name="fattura_imp5">'Parametri'!$C$41</definedName>
    <definedName name="fattura_imp6">'Parametri'!$C$42</definedName>
    <definedName name="fattura_imp7">'Parametri'!$C$43</definedName>
    <definedName name="fattura_imp8">'Parametri'!$C$44</definedName>
    <definedName name="fattura_importi">'Parametri'!$B$28</definedName>
    <definedName name="fattura_importiesclusidaiva">'Parametri'!$B$32</definedName>
    <definedName name="fattura_importoiva">'Parametri'!$B$33</definedName>
    <definedName name="fattura_importolordo">'Parametri'!$B$35</definedName>
    <definedName name="fattura_importoritenuta">'Parametri'!$B$34</definedName>
    <definedName name="fattura_importototale">'Parametri'!$B$36</definedName>
    <definedName name="fattura_num">'Parametri'!$B$24</definedName>
    <definedName name="fattura_pre1">'Parametri'!$A$37</definedName>
    <definedName name="fattura_pre1_imp">'Parametri'!$B$37</definedName>
    <definedName name="fattura_pre2">'Parametri'!$A$38</definedName>
    <definedName name="fattura_pre2_imp">'Parametri'!$B$38</definedName>
    <definedName name="fattura_pre3">'Parametri'!$A$39</definedName>
    <definedName name="fattura_pre3_imp">'Parametri'!$B$39</definedName>
    <definedName name="fattura_pre4">'Parametri'!$A$40</definedName>
    <definedName name="fattura_pre4_imp">'Parametri'!$B$40</definedName>
    <definedName name="fattura_pre5">'Parametri'!$A$41</definedName>
    <definedName name="fattura_pre5_imp">'Parametri'!$B$41</definedName>
    <definedName name="fattura_pre6">'Parametri'!$A$42</definedName>
    <definedName name="fattura_pre6_imp">'Parametri'!$B$42</definedName>
    <definedName name="fattura_pre7">'Parametri'!$A$43</definedName>
    <definedName name="fattura_pre7_imp">'Parametri'!$B$43</definedName>
    <definedName name="fattura_pre8">'Parametri'!$A$44</definedName>
    <definedName name="fattura_pre8_imp">'Parametri'!$B$44</definedName>
    <definedName name="fattura_totcassa">'Parametri'!$B$30</definedName>
    <definedName name="fattura_totimponibile">'Parametri'!$B$31</definedName>
    <definedName name="fattura_totinps">'Parametri'!$B$29</definedName>
    <definedName name="first_cliente_col" localSheetId="3">'Archivio'!#REF!</definedName>
    <definedName name="first_cliente_col" localSheetId="2">'Clienti'!$C$3</definedName>
    <definedName name="first_cliente_row" localSheetId="3">'Archivio'!#REF!</definedName>
    <definedName name="first_cliente_row" localSheetId="2">'Clienti'!$B$3</definedName>
    <definedName name="flag_cassa">'Parametri'!$B$59</definedName>
    <definedName name="flag_iva">'Parametri'!$B$60</definedName>
    <definedName name="flag_ritenuta">'Parametri'!$B$61</definedName>
    <definedName name="prestazioni_end">'Prestazioni'!$C$18</definedName>
    <definedName name="prestazioni_start">'Prestazioni'!$C$3</definedName>
    <definedName name="studio_cap">'Parametri'!$B$4</definedName>
    <definedName name="studio_cassa">'Parametri'!$B$9</definedName>
    <definedName name="studio_casse">'Parametri'!$A$9:$A$15</definedName>
    <definedName name="studio_cfiscale">'Parametri'!$B$6</definedName>
    <definedName name="studio_citta">'Parametri'!$B$3</definedName>
    <definedName name="studio_indir">'Parametri'!$B$2</definedName>
    <definedName name="studio_inps">'Parametri'!$B$19</definedName>
    <definedName name="studio_minimi">'Parametri'!$B$22</definedName>
    <definedName name="studio_nome">'Parametri'!$B$1</definedName>
    <definedName name="studio_piva">'Parametri'!$B$5</definedName>
    <definedName name="studio_recapiti1">'Parametri'!$B$7</definedName>
    <definedName name="studio_recapiti2">'Parametri'!$B$8</definedName>
    <definedName name="studio_ritenuta">'Parametri'!$B$16</definedName>
    <definedName name="studio_ritenute">'Parametri'!$A$16:$A$17</definedName>
    <definedName name="_xlnm.Print_Titles" localSheetId="3">'Archivio'!$3:$3</definedName>
    <definedName name="_xlnm.Print_Titles" localSheetId="1">'Clienti'!$3:$3</definedName>
    <definedName name="_xlnm.Print_Titles" localSheetId="4">'Fattura'!$2:$5</definedName>
    <definedName name="_xlnm.Print_Titles" localSheetId="2">'Prestazioni'!$3:$3</definedName>
  </definedNames>
  <calcPr fullCalcOnLoad="1"/>
</workbook>
</file>

<file path=xl/comments2.xml><?xml version="1.0" encoding="utf-8"?>
<comments xmlns="http://schemas.openxmlformats.org/spreadsheetml/2006/main">
  <authors>
    <author>Sole</author>
  </authors>
  <commentList>
    <comment ref="C3" authorId="0">
      <text>
        <r>
          <rPr>
            <sz val="8"/>
            <rFont val="Tahoma"/>
            <family val="2"/>
          </rPr>
          <t>Seleziona le celle della colonna Ragione Sociale per modificare/eliminare la riga corrispondente attraverso i relativi pulsanti  posizionati in alto nella pagina.</t>
        </r>
      </text>
    </comment>
  </commentList>
</comments>
</file>

<file path=xl/comments3.xml><?xml version="1.0" encoding="utf-8"?>
<comments xmlns="http://schemas.openxmlformats.org/spreadsheetml/2006/main">
  <authors>
    <author>Sole</author>
  </authors>
  <commentList>
    <comment ref="C3" authorId="0">
      <text>
        <r>
          <rPr>
            <sz val="8"/>
            <rFont val="Tahoma"/>
            <family val="2"/>
          </rPr>
          <t xml:space="preserve">Seleziona le celle della colonna Descrizione per modificare/eliminare la riga corrispondente attraverso i relativi pulsanti  posizionati in alto nella pagina.
</t>
        </r>
      </text>
    </comment>
  </commentList>
</comments>
</file>

<file path=xl/sharedStrings.xml><?xml version="1.0" encoding="utf-8"?>
<sst xmlns="http://schemas.openxmlformats.org/spreadsheetml/2006/main" count="111" uniqueCount="78">
  <si>
    <t>Dati studio</t>
  </si>
  <si>
    <t>Cassa di previdenza architetti</t>
  </si>
  <si>
    <t>Cassa di previdenza avvocati</t>
  </si>
  <si>
    <t>Cassa di previdenza consulenti del lavoro</t>
  </si>
  <si>
    <t>Cassa di previdenza dottori commercialisti</t>
  </si>
  <si>
    <t>Cassa di previdenza ingegneri</t>
  </si>
  <si>
    <t>Cassa di previdenza ragionieri</t>
  </si>
  <si>
    <t>Contributo previdenziale INPS</t>
  </si>
  <si>
    <t>Gestione Clienti</t>
  </si>
  <si>
    <t>Ragione Sociale</t>
  </si>
  <si>
    <t>Indirizzo</t>
  </si>
  <si>
    <t>CAP</t>
  </si>
  <si>
    <t>Città</t>
  </si>
  <si>
    <t>Partita IVA</t>
  </si>
  <si>
    <t>Codice Fiscale</t>
  </si>
  <si>
    <t>Privato</t>
  </si>
  <si>
    <t>SI</t>
  </si>
  <si>
    <t>NO</t>
  </si>
  <si>
    <t>Gestione Prestazioni</t>
  </si>
  <si>
    <t>Descrizione</t>
  </si>
  <si>
    <t>Imponibile</t>
  </si>
  <si>
    <t>Consulenza tributaria e/o fiscale</t>
  </si>
  <si>
    <t>Elaborazione valutazioni di bilancio</t>
  </si>
  <si>
    <t>Formazione ed aggiornamento retribuzioni - libro paga -  adempimenti contributivi</t>
  </si>
  <si>
    <t>Invio telematico dichiarazioni fiscali</t>
  </si>
  <si>
    <t>Libri paga e matricola, registro infortuni, presenze</t>
  </si>
  <si>
    <t>Marche e carte bollate (escluse da base imp.)</t>
  </si>
  <si>
    <t>Pratiche apertura INPS-INAIL</t>
  </si>
  <si>
    <t>Pratiche di assunzione, cessazione  e trasformazione</t>
  </si>
  <si>
    <t>Pratiche malattia - maternità -infortunio</t>
  </si>
  <si>
    <t xml:space="preserve">Somme a titolo di interessi di mora, penalità dovute per ritardi o altre irregolarità </t>
  </si>
  <si>
    <t>Somme dovute a titolo di rivalsa dell'IVA (escluse da base imp.)</t>
  </si>
  <si>
    <t>Spese postali, telefoniche,fotocopie, cancelleria (escluse da base imp.)</t>
  </si>
  <si>
    <t>Tenuta libri contabili</t>
  </si>
  <si>
    <t>Archivio Fatture</t>
  </si>
  <si>
    <t>Num.</t>
  </si>
  <si>
    <t>Data</t>
  </si>
  <si>
    <t>Iva</t>
  </si>
  <si>
    <t>Rit.Acconto</t>
  </si>
  <si>
    <t>Cassa Previdenza</t>
  </si>
  <si>
    <t>Tot. Lordo</t>
  </si>
  <si>
    <t>Tot.Netto</t>
  </si>
  <si>
    <t>Numero Fattura</t>
  </si>
  <si>
    <t>Cliente Fattura</t>
  </si>
  <si>
    <t>Data Fattura</t>
  </si>
  <si>
    <t>Fattura N.</t>
  </si>
  <si>
    <t>Importo</t>
  </si>
  <si>
    <t>TOTALE</t>
  </si>
  <si>
    <t>Totale imponibile</t>
  </si>
  <si>
    <t>RITENUTA ACC.</t>
  </si>
  <si>
    <t>Totale operazioni escluse</t>
  </si>
  <si>
    <t>Importi Iva Esclusa</t>
  </si>
  <si>
    <t>INPS</t>
  </si>
  <si>
    <t>Totale Imponibile</t>
  </si>
  <si>
    <t>Importi esclusi da IVA</t>
  </si>
  <si>
    <t>IVA</t>
  </si>
  <si>
    <t>Ritenuta d'acconto</t>
  </si>
  <si>
    <t>Totale fattura</t>
  </si>
  <si>
    <t>Totale LORDO</t>
  </si>
  <si>
    <t>Cliente Privato</t>
  </si>
  <si>
    <t xml:space="preserve">Cassa Previdenza SI - IVA SI - Ritenuta SI </t>
  </si>
  <si>
    <t xml:space="preserve">Cassa Previdenza NO - IVA SI - Ritenuta SI </t>
  </si>
  <si>
    <t>Cassa Previdenza NO - IVA NO - Ritenuta NO</t>
  </si>
  <si>
    <t>Cassa Previdenza NO - IVA SI - Ritenuta NO</t>
  </si>
  <si>
    <t xml:space="preserve">Cassa Previdenza SI - IVA NO - Ritenuta SI </t>
  </si>
  <si>
    <t xml:space="preserve">Cassa Previdenza SI - IVA SI - Ritenuta NO </t>
  </si>
  <si>
    <t>Previdenza</t>
  </si>
  <si>
    <t>Iscritto gestione separata INPS</t>
  </si>
  <si>
    <t>NETTO A PAGARE</t>
  </si>
  <si>
    <t>CASSA</t>
  </si>
  <si>
    <t>Ritenuta</t>
  </si>
  <si>
    <t>Fattura</t>
  </si>
  <si>
    <t>Spese generali di studio</t>
  </si>
  <si>
    <t xml:space="preserve">Cassa Previdenza SI - IVA NO - Ritenuta NO </t>
  </si>
  <si>
    <t/>
  </si>
  <si>
    <t>Cassa Previdenza NO - IVA NO - Ritenuta SI</t>
  </si>
  <si>
    <t>Regime contribuenti minimi</t>
  </si>
  <si>
    <t>TOTALE FATTURA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</si>
</sst>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00%"/>
    <numFmt numFmtId="167" formatCode="_-[$€-2]\ * #,##0.00_-;\-[$€-2]\ * #,##0.00_-;_-[$€-2]\ * &quot;-&quot;??_-"/>
    <numFmt numFmtId="168" formatCode="_-[$€-2]\ * #,##0.00_-;\-[$€-2]\ * #,##0.00_-;_-[$€-2]\ * &quot;-&quot;??_-;_-@_-"/>
    <numFmt numFmtId="169" formatCode="mmm\ yyyy"/>
    <numFmt numFmtId="170" formatCode="_(&quot;€&quot;* #,##0.00_);_(&quot;€&quot;* \(#,##0.00\);_(&quot;€&quot;* &quot;-&quot;??_)"/>
    <numFmt numFmtId="171" formatCode="0.000"/>
    <numFmt numFmtId="172" formatCode="_-[$€-2]\ * #,##0.00_ ;_-[$€-2]\ * \-#,##0.00\ ;_-[$€-2]\ * &quot;-&quot;??_ ;_-@_ "/>
    <numFmt numFmtId="173" formatCode="[$-410]dddd\ d\ mmmm\ yyyy"/>
    <numFmt numFmtId="174" formatCode="#####00000"/>
    <numFmt numFmtId="175" formatCode="&quot;€&quot;\ #,##0.00"/>
    <numFmt numFmtId="176" formatCode="d/m/yyyy;@"/>
    <numFmt numFmtId="177" formatCode="[$-410]d\ mmmm\ yyyy;@"/>
    <numFmt numFmtId="178" formatCode="00000"/>
    <numFmt numFmtId="179" formatCode="#,##0.0"/>
    <numFmt numFmtId="180" formatCode="0#"/>
  </numFmts>
  <fonts count="19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Trebuchet MS"/>
      <family val="2"/>
    </font>
    <font>
      <sz val="14"/>
      <name val="Trebuchet MS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17"/>
      <name val="Trebuchet MS"/>
      <family val="2"/>
    </font>
    <font>
      <sz val="8"/>
      <name val="Tahoma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2" borderId="0" xfId="0" applyFon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/>
      <protection hidden="1"/>
    </xf>
    <xf numFmtId="167" fontId="0" fillId="2" borderId="1" xfId="19" applyNumberFormat="1" applyFont="1" applyFill="1" applyBorder="1" applyAlignment="1" applyProtection="1">
      <alignment/>
      <protection hidden="1"/>
    </xf>
    <xf numFmtId="166" fontId="0" fillId="2" borderId="0" xfId="20" applyNumberFormat="1" applyFont="1" applyFill="1" applyBorder="1" applyAlignment="1" applyProtection="1">
      <alignment/>
      <protection hidden="1"/>
    </xf>
    <xf numFmtId="167" fontId="0" fillId="2" borderId="0" xfId="19" applyNumberFormat="1" applyFont="1" applyFill="1" applyBorder="1" applyAlignment="1" applyProtection="1">
      <alignment/>
      <protection hidden="1"/>
    </xf>
    <xf numFmtId="167" fontId="0" fillId="2" borderId="1" xfId="0" applyNumberFormat="1" applyFont="1" applyFill="1" applyBorder="1" applyAlignment="1" applyProtection="1">
      <alignment/>
      <protection hidden="1"/>
    </xf>
    <xf numFmtId="167" fontId="0" fillId="2" borderId="0" xfId="0" applyNumberFormat="1" applyFont="1" applyFill="1" applyBorder="1" applyAlignment="1" applyProtection="1">
      <alignment/>
      <protection hidden="1"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2" xfId="0" applyFont="1" applyFill="1" applyBorder="1" applyAlignment="1" applyProtection="1">
      <alignment/>
      <protection hidden="1"/>
    </xf>
    <xf numFmtId="0" fontId="0" fillId="2" borderId="3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/>
      <protection hidden="1"/>
    </xf>
    <xf numFmtId="0" fontId="0" fillId="3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 quotePrefix="1">
      <alignment/>
      <protection hidden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6" fontId="0" fillId="0" borderId="0" xfId="20" applyNumberFormat="1" applyFont="1" applyFill="1" applyBorder="1" applyAlignment="1" applyProtection="1">
      <alignment/>
      <protection hidden="1"/>
    </xf>
    <xf numFmtId="167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9" fontId="0" fillId="2" borderId="0" xfId="20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 vertical="center" wrapText="1"/>
      <protection hidden="1"/>
    </xf>
    <xf numFmtId="0" fontId="1" fillId="2" borderId="7" xfId="0" applyFont="1" applyFill="1" applyBorder="1" applyAlignment="1" applyProtection="1">
      <alignment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8" fillId="2" borderId="1" xfId="15" applyFont="1" applyFill="1" applyBorder="1" applyAlignment="1" applyProtection="1" quotePrefix="1">
      <alignment vertical="center" wrapText="1"/>
      <protection hidden="1"/>
    </xf>
    <xf numFmtId="0" fontId="8" fillId="2" borderId="0" xfId="15" applyFont="1" applyFill="1" applyBorder="1" applyAlignment="1" applyProtection="1">
      <alignment vertical="center" wrapText="1"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indent="1"/>
    </xf>
    <xf numFmtId="0" fontId="4" fillId="3" borderId="9" xfId="0" applyFont="1" applyFill="1" applyBorder="1" applyAlignment="1">
      <alignment horizontal="left" indent="1"/>
    </xf>
    <xf numFmtId="0" fontId="12" fillId="2" borderId="0" xfId="0" applyFont="1" applyFill="1" applyBorder="1" applyAlignment="1">
      <alignment horizontal="left" vertical="center" indent="1"/>
    </xf>
    <xf numFmtId="0" fontId="4" fillId="3" borderId="9" xfId="0" applyFont="1" applyFill="1" applyBorder="1" applyAlignment="1" applyProtection="1">
      <alignment horizontal="left" indent="1"/>
      <protection locked="0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14" fillId="2" borderId="0" xfId="0" applyFont="1" applyFill="1" applyAlignment="1">
      <alignment/>
    </xf>
    <xf numFmtId="49" fontId="14" fillId="2" borderId="0" xfId="0" applyNumberFormat="1" applyFont="1" applyFill="1" applyAlignment="1">
      <alignment/>
    </xf>
    <xf numFmtId="4" fontId="14" fillId="2" borderId="0" xfId="0" applyNumberFormat="1" applyFont="1" applyFill="1" applyAlignment="1">
      <alignment horizontal="right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vertical="center"/>
    </xf>
    <xf numFmtId="0" fontId="15" fillId="4" borderId="9" xfId="0" applyFont="1" applyFill="1" applyBorder="1" applyAlignment="1">
      <alignment/>
    </xf>
    <xf numFmtId="49" fontId="15" fillId="4" borderId="9" xfId="0" applyNumberFormat="1" applyFont="1" applyFill="1" applyBorder="1" applyAlignment="1">
      <alignment/>
    </xf>
    <xf numFmtId="4" fontId="15" fillId="4" borderId="9" xfId="0" applyNumberFormat="1" applyFont="1" applyFill="1" applyBorder="1" applyAlignment="1">
      <alignment horizontal="right"/>
    </xf>
    <xf numFmtId="49" fontId="4" fillId="3" borderId="9" xfId="0" applyNumberFormat="1" applyFont="1" applyFill="1" applyBorder="1" applyAlignment="1" applyProtection="1">
      <alignment horizontal="left" indent="1"/>
      <protection locked="0"/>
    </xf>
    <xf numFmtId="49" fontId="4" fillId="3" borderId="9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4" fillId="2" borderId="0" xfId="0" applyFont="1" applyFill="1" applyBorder="1" applyAlignment="1">
      <alignment/>
    </xf>
    <xf numFmtId="174" fontId="10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Border="1" applyAlignment="1">
      <alignment horizontal="right"/>
    </xf>
    <xf numFmtId="0" fontId="4" fillId="3" borderId="2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49" fontId="6" fillId="3" borderId="4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/>
    </xf>
    <xf numFmtId="49" fontId="6" fillId="3" borderId="7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0" xfId="0" applyNumberFormat="1" applyFont="1" applyFill="1" applyBorder="1" applyAlignment="1">
      <alignment/>
    </xf>
    <xf numFmtId="0" fontId="11" fillId="3" borderId="0" xfId="0" applyNumberFormat="1" applyFont="1" applyFill="1" applyBorder="1" applyAlignment="1">
      <alignment/>
    </xf>
    <xf numFmtId="0" fontId="4" fillId="3" borderId="4" xfId="0" applyFont="1" applyFill="1" applyBorder="1" applyAlignment="1" applyProtection="1">
      <alignment/>
      <protection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175" fontId="10" fillId="3" borderId="12" xfId="0" applyNumberFormat="1" applyFont="1" applyFill="1" applyBorder="1" applyAlignment="1">
      <alignment/>
    </xf>
    <xf numFmtId="7" fontId="10" fillId="3" borderId="11" xfId="0" applyNumberFormat="1" applyFont="1" applyFill="1" applyBorder="1" applyAlignment="1">
      <alignment/>
    </xf>
    <xf numFmtId="180" fontId="10" fillId="3" borderId="0" xfId="0" applyNumberFormat="1" applyFont="1" applyFill="1" applyBorder="1" applyAlignment="1">
      <alignment/>
    </xf>
    <xf numFmtId="14" fontId="10" fillId="3" borderId="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/>
    </xf>
    <xf numFmtId="4" fontId="0" fillId="3" borderId="8" xfId="0" applyNumberForma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4" fontId="0" fillId="3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4" fontId="4" fillId="3" borderId="3" xfId="0" applyNumberFormat="1" applyFont="1" applyFill="1" applyBorder="1" applyAlignment="1">
      <alignment/>
    </xf>
    <xf numFmtId="175" fontId="10" fillId="3" borderId="10" xfId="0" applyNumberFormat="1" applyFont="1" applyFill="1" applyBorder="1" applyAlignment="1">
      <alignment/>
    </xf>
    <xf numFmtId="175" fontId="10" fillId="3" borderId="12" xfId="0" applyNumberFormat="1" applyFont="1" applyFill="1" applyBorder="1" applyAlignment="1">
      <alignment/>
    </xf>
    <xf numFmtId="175" fontId="6" fillId="3" borderId="1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14" fillId="2" borderId="0" xfId="0" applyNumberFormat="1" applyFont="1" applyFill="1" applyAlignment="1">
      <alignment horizontal="center"/>
    </xf>
    <xf numFmtId="0" fontId="14" fillId="2" borderId="0" xfId="0" applyNumberFormat="1" applyFont="1" applyFill="1" applyAlignment="1">
      <alignment/>
    </xf>
    <xf numFmtId="0" fontId="15" fillId="4" borderId="9" xfId="0" applyNumberFormat="1" applyFont="1" applyFill="1" applyBorder="1" applyAlignment="1">
      <alignment horizontal="left" indent="1"/>
    </xf>
    <xf numFmtId="0" fontId="14" fillId="2" borderId="0" xfId="0" applyNumberFormat="1" applyFont="1" applyFill="1" applyBorder="1" applyAlignment="1">
      <alignment/>
    </xf>
    <xf numFmtId="0" fontId="12" fillId="2" borderId="0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horizontal="center"/>
    </xf>
    <xf numFmtId="0" fontId="15" fillId="4" borderId="9" xfId="0" applyNumberFormat="1" applyFont="1" applyFill="1" applyBorder="1" applyAlignment="1">
      <alignment horizontal="center"/>
    </xf>
    <xf numFmtId="0" fontId="16" fillId="4" borderId="9" xfId="0" applyFont="1" applyFill="1" applyBorder="1" applyAlignment="1">
      <alignment horizontal="left" indent="1"/>
    </xf>
    <xf numFmtId="0" fontId="0" fillId="3" borderId="5" xfId="0" applyFill="1" applyBorder="1" applyAlignment="1">
      <alignment/>
    </xf>
    <xf numFmtId="0" fontId="10" fillId="2" borderId="0" xfId="0" applyFont="1" applyFill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7" fontId="10" fillId="2" borderId="0" xfId="0" applyNumberFormat="1" applyFont="1" applyFill="1" applyBorder="1" applyAlignment="1">
      <alignment/>
    </xf>
    <xf numFmtId="175" fontId="10" fillId="2" borderId="0" xfId="0" applyNumberFormat="1" applyFont="1" applyFill="1" applyBorder="1" applyAlignment="1">
      <alignment/>
    </xf>
    <xf numFmtId="175" fontId="10" fillId="2" borderId="0" xfId="0" applyNumberFormat="1" applyFont="1" applyFill="1" applyBorder="1" applyAlignment="1">
      <alignment/>
    </xf>
    <xf numFmtId="7" fontId="10" fillId="3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4" fillId="3" borderId="2" xfId="0" applyNumberFormat="1" applyFont="1" applyFill="1" applyBorder="1" applyAlignment="1">
      <alignment/>
    </xf>
    <xf numFmtId="0" fontId="10" fillId="3" borderId="0" xfId="0" applyNumberFormat="1" applyFont="1" applyFill="1" applyBorder="1" applyAlignment="1">
      <alignment wrapText="1"/>
    </xf>
    <xf numFmtId="0" fontId="0" fillId="3" borderId="0" xfId="0" applyNumberFormat="1" applyFill="1" applyBorder="1" applyAlignment="1">
      <alignment wrapText="1"/>
    </xf>
    <xf numFmtId="0" fontId="10" fillId="3" borderId="10" xfId="0" applyFont="1" applyFill="1" applyBorder="1" applyAlignment="1">
      <alignment horizontal="left" indent="1"/>
    </xf>
    <xf numFmtId="0" fontId="6" fillId="3" borderId="11" xfId="0" applyFont="1" applyFill="1" applyBorder="1" applyAlignment="1">
      <alignment horizontal="left" indent="1"/>
    </xf>
    <xf numFmtId="0" fontId="6" fillId="3" borderId="12" xfId="0" applyFont="1" applyFill="1" applyBorder="1" applyAlignment="1">
      <alignment horizontal="left" indent="1"/>
    </xf>
    <xf numFmtId="0" fontId="16" fillId="3" borderId="0" xfId="0" applyNumberFormat="1" applyFont="1" applyFill="1" applyBorder="1" applyAlignment="1">
      <alignment horizontal="left"/>
    </xf>
    <xf numFmtId="0" fontId="17" fillId="3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FCE6CC"/>
      <rgbColor rgb="00FF99CC"/>
      <rgbColor rgb="00FDCBA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0193B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.emf" /><Relationship Id="rId3" Type="http://schemas.openxmlformats.org/officeDocument/2006/relationships/image" Target="../media/image26.emf" /><Relationship Id="rId4" Type="http://schemas.openxmlformats.org/officeDocument/2006/relationships/image" Target="../media/image5.emf" /><Relationship Id="rId5" Type="http://schemas.openxmlformats.org/officeDocument/2006/relationships/image" Target="../media/image8.emf" /><Relationship Id="rId6" Type="http://schemas.openxmlformats.org/officeDocument/2006/relationships/image" Target="../media/image14.emf" /><Relationship Id="rId7" Type="http://schemas.openxmlformats.org/officeDocument/2006/relationships/image" Target="../media/image23.emf" /><Relationship Id="rId8" Type="http://schemas.openxmlformats.org/officeDocument/2006/relationships/image" Target="../media/image3.png" /><Relationship Id="rId9" Type="http://schemas.openxmlformats.org/officeDocument/2006/relationships/image" Target="../media/image21.emf" /><Relationship Id="rId10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25.emf" /><Relationship Id="rId4" Type="http://schemas.openxmlformats.org/officeDocument/2006/relationships/image" Target="../media/image18.emf" /><Relationship Id="rId5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9.emf" /><Relationship Id="rId3" Type="http://schemas.openxmlformats.org/officeDocument/2006/relationships/image" Target="../media/image24.emf" /><Relationship Id="rId4" Type="http://schemas.openxmlformats.org/officeDocument/2006/relationships/image" Target="../media/image7.emf" /><Relationship Id="rId5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13.emf" /><Relationship Id="rId3" Type="http://schemas.openxmlformats.org/officeDocument/2006/relationships/image" Target="../media/image19.emf" /><Relationship Id="rId4" Type="http://schemas.openxmlformats.org/officeDocument/2006/relationships/image" Target="../media/image22.emf" /><Relationship Id="rId5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9.emf" /><Relationship Id="rId3" Type="http://schemas.openxmlformats.org/officeDocument/2006/relationships/image" Target="../media/image30.jpeg" /><Relationship Id="rId4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3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3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3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85725</xdr:colOff>
      <xdr:row>20</xdr:row>
      <xdr:rowOff>95250</xdr:rowOff>
    </xdr:from>
    <xdr:to>
      <xdr:col>14</xdr:col>
      <xdr:colOff>447675</xdr:colOff>
      <xdr:row>23</xdr:row>
      <xdr:rowOff>66675</xdr:rowOff>
    </xdr:to>
    <xdr:pic>
      <xdr:nvPicPr>
        <xdr:cNvPr id="1" name="btnEs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3905250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209550</xdr:colOff>
      <xdr:row>11</xdr:row>
      <xdr:rowOff>0</xdr:rowOff>
    </xdr:from>
    <xdr:to>
      <xdr:col>12</xdr:col>
      <xdr:colOff>152400</xdr:colOff>
      <xdr:row>13</xdr:row>
      <xdr:rowOff>161925</xdr:rowOff>
    </xdr:to>
    <xdr:pic>
      <xdr:nvPicPr>
        <xdr:cNvPr id="2" name="btnGestionePrestazi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2095500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19</xdr:row>
      <xdr:rowOff>47625</xdr:rowOff>
    </xdr:from>
    <xdr:to>
      <xdr:col>9</xdr:col>
      <xdr:colOff>561975</xdr:colOff>
      <xdr:row>22</xdr:row>
      <xdr:rowOff>19050</xdr:rowOff>
    </xdr:to>
    <xdr:pic>
      <xdr:nvPicPr>
        <xdr:cNvPr id="3" name="btnGuid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3667125"/>
          <a:ext cx="2305050" cy="542925"/>
        </a:xfrm>
        <a:prstGeom prst="rect">
          <a:avLst/>
        </a:prstGeom>
        <a:noFill/>
        <a:ln w="15875" cmpd="sng">
          <a:noFill/>
        </a:ln>
      </xdr:spPr>
    </xdr:pic>
    <xdr:clientData fPrintsWithSheet="0"/>
  </xdr:twoCellAnchor>
  <xdr:twoCellAnchor editAs="oneCell">
    <xdr:from>
      <xdr:col>3</xdr:col>
      <xdr:colOff>457200</xdr:colOff>
      <xdr:row>6</xdr:row>
      <xdr:rowOff>171450</xdr:rowOff>
    </xdr:from>
    <xdr:to>
      <xdr:col>7</xdr:col>
      <xdr:colOff>400050</xdr:colOff>
      <xdr:row>9</xdr:row>
      <xdr:rowOff>142875</xdr:rowOff>
    </xdr:to>
    <xdr:pic>
      <xdr:nvPicPr>
        <xdr:cNvPr id="4" name="btnDatiStud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9275" y="1314450"/>
          <a:ext cx="230505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3</xdr:col>
      <xdr:colOff>447675</xdr:colOff>
      <xdr:row>11</xdr:row>
      <xdr:rowOff>0</xdr:rowOff>
    </xdr:from>
    <xdr:to>
      <xdr:col>7</xdr:col>
      <xdr:colOff>390525</xdr:colOff>
      <xdr:row>13</xdr:row>
      <xdr:rowOff>161925</xdr:rowOff>
    </xdr:to>
    <xdr:pic>
      <xdr:nvPicPr>
        <xdr:cNvPr id="5" name="btnGestioneClient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0" y="2095500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15</xdr:row>
      <xdr:rowOff>19050</xdr:rowOff>
    </xdr:from>
    <xdr:to>
      <xdr:col>7</xdr:col>
      <xdr:colOff>381000</xdr:colOff>
      <xdr:row>17</xdr:row>
      <xdr:rowOff>180975</xdr:rowOff>
    </xdr:to>
    <xdr:pic>
      <xdr:nvPicPr>
        <xdr:cNvPr id="6" name="btnArchivioFattur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0225" y="2876550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209550</xdr:colOff>
      <xdr:row>15</xdr:row>
      <xdr:rowOff>19050</xdr:rowOff>
    </xdr:from>
    <xdr:to>
      <xdr:col>12</xdr:col>
      <xdr:colOff>152400</xdr:colOff>
      <xdr:row>17</xdr:row>
      <xdr:rowOff>180975</xdr:rowOff>
    </xdr:to>
    <xdr:pic>
      <xdr:nvPicPr>
        <xdr:cNvPr id="7" name="btnVediUltimaFattur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24375" y="2876550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</xdr:colOff>
      <xdr:row>23</xdr:row>
      <xdr:rowOff>57150</xdr:rowOff>
    </xdr:from>
    <xdr:to>
      <xdr:col>5</xdr:col>
      <xdr:colOff>390525</xdr:colOff>
      <xdr:row>23</xdr:row>
      <xdr:rowOff>190500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4438650"/>
          <a:ext cx="2743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</xdr:row>
      <xdr:rowOff>171450</xdr:rowOff>
    </xdr:from>
    <xdr:to>
      <xdr:col>12</xdr:col>
      <xdr:colOff>152400</xdr:colOff>
      <xdr:row>9</xdr:row>
      <xdr:rowOff>142875</xdr:rowOff>
    </xdr:to>
    <xdr:pic>
      <xdr:nvPicPr>
        <xdr:cNvPr id="9" name="btnNuovaFattura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524375" y="1314450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</xdr:colOff>
      <xdr:row>1</xdr:row>
      <xdr:rowOff>9525</xdr:rowOff>
    </xdr:from>
    <xdr:to>
      <xdr:col>15</xdr:col>
      <xdr:colOff>0</xdr:colOff>
      <xdr:row>6</xdr:row>
      <xdr:rowOff>104775</xdr:rowOff>
    </xdr:to>
    <xdr:pic>
      <xdr:nvPicPr>
        <xdr:cNvPr id="10" name="Picture 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0" y="200025"/>
          <a:ext cx="825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76200</xdr:rowOff>
    </xdr:from>
    <xdr:to>
      <xdr:col>2</xdr:col>
      <xdr:colOff>1428750</xdr:colOff>
      <xdr:row>0</xdr:row>
      <xdr:rowOff>590550</xdr:rowOff>
    </xdr:to>
    <xdr:pic>
      <xdr:nvPicPr>
        <xdr:cNvPr id="1" name="btnTornaMen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7620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1285875</xdr:colOff>
      <xdr:row>0</xdr:row>
      <xdr:rowOff>76200</xdr:rowOff>
    </xdr:from>
    <xdr:to>
      <xdr:col>5</xdr:col>
      <xdr:colOff>419100</xdr:colOff>
      <xdr:row>0</xdr:row>
      <xdr:rowOff>590550</xdr:rowOff>
    </xdr:to>
    <xdr:pic>
      <xdr:nvPicPr>
        <xdr:cNvPr id="2" name="btnNuovoCliente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76625" y="7620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428625</xdr:colOff>
      <xdr:row>0</xdr:row>
      <xdr:rowOff>76200</xdr:rowOff>
    </xdr:from>
    <xdr:to>
      <xdr:col>6</xdr:col>
      <xdr:colOff>676275</xdr:colOff>
      <xdr:row>0</xdr:row>
      <xdr:rowOff>590550</xdr:rowOff>
    </xdr:to>
    <xdr:pic>
      <xdr:nvPicPr>
        <xdr:cNvPr id="3" name="btnModificaClient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848225" y="7620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0</xdr:row>
      <xdr:rowOff>76200</xdr:rowOff>
    </xdr:from>
    <xdr:to>
      <xdr:col>7</xdr:col>
      <xdr:colOff>933450</xdr:colOff>
      <xdr:row>0</xdr:row>
      <xdr:rowOff>590550</xdr:rowOff>
    </xdr:to>
    <xdr:pic>
      <xdr:nvPicPr>
        <xdr:cNvPr id="4" name="btnCancellaClien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219825" y="7620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942975</xdr:colOff>
      <xdr:row>0</xdr:row>
      <xdr:rowOff>76200</xdr:rowOff>
    </xdr:from>
    <xdr:to>
      <xdr:col>10</xdr:col>
      <xdr:colOff>314325</xdr:colOff>
      <xdr:row>0</xdr:row>
      <xdr:rowOff>590550</xdr:rowOff>
    </xdr:to>
    <xdr:pic>
      <xdr:nvPicPr>
        <xdr:cNvPr id="5" name="btnAnteprim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591425" y="7620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76200</xdr:rowOff>
    </xdr:from>
    <xdr:to>
      <xdr:col>2</xdr:col>
      <xdr:colOff>1476375</xdr:colOff>
      <xdr:row>0</xdr:row>
      <xdr:rowOff>590550</xdr:rowOff>
    </xdr:to>
    <xdr:pic>
      <xdr:nvPicPr>
        <xdr:cNvPr id="1" name="btnPrestazioneTornaMen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2381250</xdr:colOff>
      <xdr:row>0</xdr:row>
      <xdr:rowOff>76200</xdr:rowOff>
    </xdr:from>
    <xdr:to>
      <xdr:col>2</xdr:col>
      <xdr:colOff>3743325</xdr:colOff>
      <xdr:row>0</xdr:row>
      <xdr:rowOff>590550</xdr:rowOff>
    </xdr:to>
    <xdr:pic>
      <xdr:nvPicPr>
        <xdr:cNvPr id="2" name="btnNuovaPrestazione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86050" y="7620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6496050</xdr:colOff>
      <xdr:row>0</xdr:row>
      <xdr:rowOff>76200</xdr:rowOff>
    </xdr:from>
    <xdr:to>
      <xdr:col>3</xdr:col>
      <xdr:colOff>933450</xdr:colOff>
      <xdr:row>0</xdr:row>
      <xdr:rowOff>590550</xdr:rowOff>
    </xdr:to>
    <xdr:pic>
      <xdr:nvPicPr>
        <xdr:cNvPr id="3" name="btnAnteprimaPrestazion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00850" y="7620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3752850</xdr:colOff>
      <xdr:row>0</xdr:row>
      <xdr:rowOff>76200</xdr:rowOff>
    </xdr:from>
    <xdr:to>
      <xdr:col>2</xdr:col>
      <xdr:colOff>5114925</xdr:colOff>
      <xdr:row>0</xdr:row>
      <xdr:rowOff>590550</xdr:rowOff>
    </xdr:to>
    <xdr:pic>
      <xdr:nvPicPr>
        <xdr:cNvPr id="4" name="btnModificaPrestazion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057650" y="7620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5124450</xdr:colOff>
      <xdr:row>0</xdr:row>
      <xdr:rowOff>76200</xdr:rowOff>
    </xdr:from>
    <xdr:to>
      <xdr:col>2</xdr:col>
      <xdr:colOff>6486525</xdr:colOff>
      <xdr:row>0</xdr:row>
      <xdr:rowOff>590550</xdr:rowOff>
    </xdr:to>
    <xdr:pic>
      <xdr:nvPicPr>
        <xdr:cNvPr id="5" name="btnCancellaPrestazion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429250" y="7620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76200</xdr:rowOff>
    </xdr:from>
    <xdr:to>
      <xdr:col>4</xdr:col>
      <xdr:colOff>28575</xdr:colOff>
      <xdr:row>0</xdr:row>
      <xdr:rowOff>590550</xdr:rowOff>
    </xdr:to>
    <xdr:pic>
      <xdr:nvPicPr>
        <xdr:cNvPr id="1" name="btnArchivioTornaMen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8625" y="7620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171450</xdr:colOff>
      <xdr:row>0</xdr:row>
      <xdr:rowOff>76200</xdr:rowOff>
    </xdr:from>
    <xdr:to>
      <xdr:col>6</xdr:col>
      <xdr:colOff>523875</xdr:colOff>
      <xdr:row>0</xdr:row>
      <xdr:rowOff>590550</xdr:rowOff>
    </xdr:to>
    <xdr:pic>
      <xdr:nvPicPr>
        <xdr:cNvPr id="2" name="btnNuovaFattur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571875" y="7620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419100</xdr:colOff>
      <xdr:row>0</xdr:row>
      <xdr:rowOff>76200</xdr:rowOff>
    </xdr:from>
    <xdr:to>
      <xdr:col>10</xdr:col>
      <xdr:colOff>723900</xdr:colOff>
      <xdr:row>0</xdr:row>
      <xdr:rowOff>590550</xdr:rowOff>
    </xdr:to>
    <xdr:pic>
      <xdr:nvPicPr>
        <xdr:cNvPr id="3" name="btnAnteprimaArchivi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686675" y="7620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533400</xdr:colOff>
      <xdr:row>0</xdr:row>
      <xdr:rowOff>76200</xdr:rowOff>
    </xdr:from>
    <xdr:to>
      <xdr:col>8</xdr:col>
      <xdr:colOff>76200</xdr:colOff>
      <xdr:row>0</xdr:row>
      <xdr:rowOff>590550</xdr:rowOff>
    </xdr:to>
    <xdr:pic>
      <xdr:nvPicPr>
        <xdr:cNvPr id="4" name="btnModificaFattur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943475" y="7620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85725</xdr:colOff>
      <xdr:row>0</xdr:row>
      <xdr:rowOff>76200</xdr:rowOff>
    </xdr:from>
    <xdr:to>
      <xdr:col>9</xdr:col>
      <xdr:colOff>409575</xdr:colOff>
      <xdr:row>0</xdr:row>
      <xdr:rowOff>590550</xdr:rowOff>
    </xdr:to>
    <xdr:pic>
      <xdr:nvPicPr>
        <xdr:cNvPr id="5" name="btnCancellaFattur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315075" y="7620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123825</xdr:rowOff>
    </xdr:from>
    <xdr:to>
      <xdr:col>3</xdr:col>
      <xdr:colOff>295275</xdr:colOff>
      <xdr:row>0</xdr:row>
      <xdr:rowOff>638175</xdr:rowOff>
    </xdr:to>
    <xdr:pic>
      <xdr:nvPicPr>
        <xdr:cNvPr id="1" name="btnMenuGui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3825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238125</xdr:colOff>
      <xdr:row>0</xdr:row>
      <xdr:rowOff>114300</xdr:rowOff>
    </xdr:from>
    <xdr:to>
      <xdr:col>10</xdr:col>
      <xdr:colOff>419100</xdr:colOff>
      <xdr:row>0</xdr:row>
      <xdr:rowOff>628650</xdr:rowOff>
    </xdr:to>
    <xdr:pic>
      <xdr:nvPicPr>
        <xdr:cNvPr id="2" name="btnStampaGui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1430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133350</xdr:colOff>
      <xdr:row>1</xdr:row>
      <xdr:rowOff>66675</xdr:rowOff>
    </xdr:from>
    <xdr:to>
      <xdr:col>3</xdr:col>
      <xdr:colOff>238125</xdr:colOff>
      <xdr:row>5</xdr:row>
      <xdr:rowOff>19050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752475"/>
          <a:ext cx="1285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</xdr:row>
      <xdr:rowOff>190500</xdr:rowOff>
    </xdr:from>
    <xdr:to>
      <xdr:col>10</xdr:col>
      <xdr:colOff>419100</xdr:colOff>
      <xdr:row>4</xdr:row>
      <xdr:rowOff>9525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876300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ain">
    <pageSetUpPr fitToPage="1"/>
  </sheetPr>
  <dimension ref="A1:R34"/>
  <sheetViews>
    <sheetView showGridLines="0" showRowColHeaders="0" showZeros="0" tabSelected="1" showOutlineSymbols="0" zoomScaleSheetLayoutView="100" workbookViewId="0" topLeftCell="A1">
      <selection activeCell="A1" sqref="A1"/>
    </sheetView>
  </sheetViews>
  <sheetFormatPr defaultColWidth="9.140625" defaultRowHeight="15" customHeight="1"/>
  <cols>
    <col min="1" max="1" width="2.7109375" style="29" customWidth="1"/>
    <col min="2" max="16384" width="8.8515625" style="29" customWidth="1"/>
  </cols>
  <sheetData>
    <row r="1" spans="1:13" ht="1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</row>
    <row r="2" spans="1:15" ht="15" customHeight="1">
      <c r="A2" s="32"/>
      <c r="B2" s="42"/>
      <c r="C2" s="43"/>
      <c r="D2" s="43"/>
      <c r="E2" s="43"/>
      <c r="F2" s="43"/>
      <c r="G2" s="43"/>
      <c r="H2" s="43"/>
      <c r="I2" s="43"/>
      <c r="J2" s="43"/>
      <c r="K2" s="43"/>
      <c r="L2" s="44"/>
      <c r="M2" s="44"/>
      <c r="N2" s="44"/>
      <c r="O2" s="45"/>
    </row>
    <row r="3" spans="1:15" ht="15" customHeight="1">
      <c r="A3" s="40"/>
      <c r="B3" s="46"/>
      <c r="C3" s="47"/>
      <c r="D3" s="11"/>
      <c r="E3" s="11"/>
      <c r="F3" s="11"/>
      <c r="G3" s="11"/>
      <c r="H3" s="11"/>
      <c r="I3" s="11"/>
      <c r="J3" s="11"/>
      <c r="K3" s="11"/>
      <c r="L3" s="1"/>
      <c r="M3" s="1"/>
      <c r="N3" s="1"/>
      <c r="O3" s="16"/>
    </row>
    <row r="4" spans="1:15" ht="15" customHeight="1">
      <c r="A4" s="40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</row>
    <row r="5" spans="1:18" ht="15" customHeight="1">
      <c r="A5" s="33"/>
      <c r="B5" s="12"/>
      <c r="C5" s="11"/>
      <c r="D5" s="13"/>
      <c r="E5" s="13"/>
      <c r="F5" s="13"/>
      <c r="G5" s="13"/>
      <c r="H5" s="13"/>
      <c r="I5" s="10"/>
      <c r="J5" s="10"/>
      <c r="K5" s="13"/>
      <c r="L5" s="11"/>
      <c r="M5" s="11"/>
      <c r="N5" s="11"/>
      <c r="O5" s="48"/>
      <c r="P5" s="30"/>
      <c r="Q5" s="30"/>
      <c r="R5" s="30"/>
    </row>
    <row r="6" spans="1:15" ht="15" customHeight="1">
      <c r="A6" s="34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49"/>
      <c r="N6" s="1"/>
      <c r="O6" s="16"/>
    </row>
    <row r="7" spans="1:15" ht="15" customHeight="1">
      <c r="A7" s="28"/>
      <c r="B7" s="3"/>
      <c r="C7" s="4"/>
      <c r="D7" s="1"/>
      <c r="E7" s="5"/>
      <c r="F7" s="5"/>
      <c r="G7" s="5"/>
      <c r="H7" s="1"/>
      <c r="I7" s="1"/>
      <c r="J7" s="1"/>
      <c r="K7" s="4"/>
      <c r="L7" s="1"/>
      <c r="M7" s="1"/>
      <c r="N7" s="1"/>
      <c r="O7" s="16"/>
    </row>
    <row r="8" spans="1:15" ht="15" customHeight="1">
      <c r="A8" s="28"/>
      <c r="B8" s="6"/>
      <c r="C8" s="4"/>
      <c r="D8" s="1"/>
      <c r="E8" s="7"/>
      <c r="F8" s="7"/>
      <c r="G8" s="7"/>
      <c r="H8" s="1"/>
      <c r="I8" s="1"/>
      <c r="J8" s="1"/>
      <c r="K8" s="41"/>
      <c r="L8" s="1"/>
      <c r="M8" s="1"/>
      <c r="N8" s="1"/>
      <c r="O8" s="16"/>
    </row>
    <row r="9" spans="1:15" ht="15" customHeight="1">
      <c r="A9" s="28"/>
      <c r="B9" s="3"/>
      <c r="C9" s="4"/>
      <c r="D9" s="1"/>
      <c r="E9" s="5"/>
      <c r="F9" s="5"/>
      <c r="G9" s="5"/>
      <c r="H9" s="1"/>
      <c r="I9" s="1"/>
      <c r="J9" s="1"/>
      <c r="K9" s="4"/>
      <c r="L9" s="1"/>
      <c r="M9" s="1"/>
      <c r="N9" s="1"/>
      <c r="O9" s="16"/>
    </row>
    <row r="10" spans="1:15" ht="15" customHeight="1">
      <c r="A10" s="28"/>
      <c r="B10" s="3"/>
      <c r="C10" s="4"/>
      <c r="D10" s="1"/>
      <c r="E10" s="7"/>
      <c r="F10" s="7"/>
      <c r="G10" s="7"/>
      <c r="H10" s="1"/>
      <c r="I10" s="1"/>
      <c r="J10" s="1"/>
      <c r="K10" s="41"/>
      <c r="L10" s="1"/>
      <c r="M10" s="1"/>
      <c r="N10" s="1"/>
      <c r="O10" s="16"/>
    </row>
    <row r="11" spans="1:15" ht="15" customHeight="1">
      <c r="A11" s="28"/>
      <c r="B11" s="3"/>
      <c r="C11" s="4"/>
      <c r="D11" s="1"/>
      <c r="E11" s="5"/>
      <c r="F11" s="5"/>
      <c r="G11" s="5"/>
      <c r="H11" s="1"/>
      <c r="I11" s="1"/>
      <c r="J11" s="1"/>
      <c r="K11" s="4"/>
      <c r="L11" s="1"/>
      <c r="M11" s="1"/>
      <c r="N11" s="1"/>
      <c r="O11" s="16"/>
    </row>
    <row r="12" spans="1:15" ht="15" customHeight="1">
      <c r="A12" s="28"/>
      <c r="B12" s="3"/>
      <c r="C12" s="4"/>
      <c r="D12" s="1"/>
      <c r="E12" s="5"/>
      <c r="F12" s="5"/>
      <c r="G12" s="5"/>
      <c r="H12" s="1"/>
      <c r="I12" s="1"/>
      <c r="J12" s="1"/>
      <c r="K12" s="4"/>
      <c r="L12" s="1"/>
      <c r="M12" s="1"/>
      <c r="N12" s="1"/>
      <c r="O12" s="16"/>
    </row>
    <row r="13" spans="1:15" ht="15" customHeight="1">
      <c r="A13" s="28"/>
      <c r="B13" s="3"/>
      <c r="C13" s="4"/>
      <c r="D13" s="1"/>
      <c r="E13" s="5"/>
      <c r="F13" s="5"/>
      <c r="G13" s="5"/>
      <c r="H13" s="1"/>
      <c r="I13" s="1"/>
      <c r="J13" s="1"/>
      <c r="K13" s="4"/>
      <c r="L13" s="1"/>
      <c r="M13" s="1"/>
      <c r="N13" s="1"/>
      <c r="O13" s="16"/>
    </row>
    <row r="14" spans="1:15" ht="15" customHeight="1">
      <c r="A14" s="28"/>
      <c r="B14" s="3"/>
      <c r="C14" s="4"/>
      <c r="D14" s="1"/>
      <c r="E14" s="5"/>
      <c r="F14" s="5"/>
      <c r="G14" s="5"/>
      <c r="H14" s="1"/>
      <c r="I14" s="1"/>
      <c r="J14" s="1"/>
      <c r="K14" s="4"/>
      <c r="L14" s="1"/>
      <c r="M14" s="1"/>
      <c r="N14" s="1"/>
      <c r="O14" s="16"/>
    </row>
    <row r="15" spans="1:15" ht="15" customHeight="1">
      <c r="A15" s="28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6"/>
    </row>
    <row r="16" spans="1:15" ht="15" customHeight="1">
      <c r="A16" s="28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9"/>
      <c r="O16" s="16"/>
    </row>
    <row r="17" spans="1:15" ht="15" customHeight="1">
      <c r="A17" s="28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6"/>
    </row>
    <row r="18" spans="1:16" ht="15" customHeight="1">
      <c r="A18" s="28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"/>
      <c r="P18" s="31"/>
    </row>
    <row r="19" spans="1:15" ht="15" customHeight="1">
      <c r="A19" s="28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"/>
    </row>
    <row r="20" spans="1:15" ht="15" customHeight="1">
      <c r="A20" s="28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6"/>
    </row>
    <row r="21" spans="1:15" ht="15" customHeight="1">
      <c r="A21" s="28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6"/>
    </row>
    <row r="22" spans="1:15" ht="15" customHeight="1">
      <c r="A22" s="28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6"/>
    </row>
    <row r="23" spans="1:15" ht="15" customHeight="1">
      <c r="A23" s="28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6"/>
    </row>
    <row r="24" spans="1:15" ht="15" customHeight="1">
      <c r="A24" s="28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1:13" ht="1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5" customHeight="1">
      <c r="A28" s="34"/>
      <c r="B28" s="39"/>
      <c r="C28" s="38"/>
      <c r="D28" s="28"/>
      <c r="E28" s="39"/>
      <c r="F28" s="39"/>
      <c r="G28" s="39"/>
      <c r="H28" s="28"/>
      <c r="I28" s="28"/>
      <c r="J28" s="28"/>
      <c r="K28" s="28"/>
      <c r="L28" s="28"/>
      <c r="M28" s="28"/>
    </row>
    <row r="29" spans="1:13" ht="1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</sheetData>
  <sheetProtection password="DEC8" sheet="1" objects="1" scenarios="1" selectLockedCells="1"/>
  <printOptions/>
  <pageMargins left="0.5118110236220472" right="0.4330708661417323" top="0.984251968503937" bottom="0.984251968503937" header="0.5118110236220472" footer="0.5118110236220472"/>
  <pageSetup blackAndWhite="1" fitToHeight="1" fitToWidth="1"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Clienti">
    <pageSetUpPr fitToPage="1"/>
  </sheetPr>
  <dimension ref="A1:L3"/>
  <sheetViews>
    <sheetView showGridLines="0" showRowColHeaders="0" showZeros="0" showOutlineSymbols="0" workbookViewId="0" topLeftCell="A1">
      <selection activeCell="C4" sqref="C4"/>
    </sheetView>
  </sheetViews>
  <sheetFormatPr defaultColWidth="9.140625" defaultRowHeight="12.75"/>
  <cols>
    <col min="1" max="1" width="2.7109375" style="122" customWidth="1"/>
    <col min="2" max="2" width="1.8515625" style="122" customWidth="1"/>
    <col min="3" max="3" width="28.28125" style="122" customWidth="1"/>
    <col min="4" max="4" width="25.8515625" style="122" customWidth="1"/>
    <col min="5" max="5" width="7.57421875" style="122" customWidth="1"/>
    <col min="6" max="7" width="16.7109375" style="122" customWidth="1"/>
    <col min="8" max="8" width="18.00390625" style="122" customWidth="1"/>
    <col min="9" max="9" width="16.7109375" style="122" hidden="1" customWidth="1"/>
    <col min="10" max="10" width="11.8515625" style="121" customWidth="1"/>
    <col min="11" max="11" width="8.00390625" style="122" customWidth="1"/>
    <col min="12" max="12" width="1.8515625" style="122" customWidth="1"/>
    <col min="13" max="16384" width="9.140625" style="122" customWidth="1"/>
  </cols>
  <sheetData>
    <row r="1" ht="52.5" customHeight="1">
      <c r="A1" s="124"/>
    </row>
    <row r="2" spans="1:12" ht="21" customHeight="1">
      <c r="A2" s="124"/>
      <c r="C2" s="125" t="s">
        <v>8</v>
      </c>
      <c r="D2" s="124"/>
      <c r="E2" s="124"/>
      <c r="F2" s="124"/>
      <c r="G2" s="124"/>
      <c r="H2" s="124"/>
      <c r="I2" s="124"/>
      <c r="J2" s="126"/>
      <c r="K2" s="124"/>
      <c r="L2" s="124"/>
    </row>
    <row r="3" spans="1:11" ht="18" customHeight="1">
      <c r="A3" s="124"/>
      <c r="C3" s="123" t="s">
        <v>9</v>
      </c>
      <c r="D3" s="123" t="s">
        <v>10</v>
      </c>
      <c r="E3" s="123" t="s">
        <v>11</v>
      </c>
      <c r="F3" s="123" t="s">
        <v>12</v>
      </c>
      <c r="G3" s="123" t="s">
        <v>13</v>
      </c>
      <c r="H3" s="123" t="s">
        <v>14</v>
      </c>
      <c r="I3" s="123"/>
      <c r="J3" s="123" t="s">
        <v>66</v>
      </c>
      <c r="K3" s="127" t="s">
        <v>15</v>
      </c>
    </row>
    <row r="4" ht="15"/>
    <row r="5" ht="15"/>
    <row r="6" ht="15"/>
  </sheetData>
  <sheetProtection password="DEC8" sheet="1" objects="1" scenarios="1" selectLockedCells="1"/>
  <printOptions/>
  <pageMargins left="0.5905511811023623" right="0.5905511811023623" top="1.5748031496062993" bottom="0.984251968503937" header="0.5118110236220472" footer="0.5118110236220472"/>
  <pageSetup fitToHeight="1" fitToWidth="1" horizontalDpi="600" verticalDpi="600" orientation="landscape" paperSize="9" r:id="rId5"/>
  <headerFooter alignWithMargins="0">
    <oddHeader>&amp;L&amp;G&amp;C&amp;"Trebuchet MS,Grassetto"&amp;17Fattura
&amp;14Gestione clienti&amp;R&amp;G</oddHeader>
    <oddFooter>&amp;L&amp;8&amp;D&amp;R&amp;8Pagina &amp;P</oddFooter>
  </headerFooter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Prestazioni"/>
  <dimension ref="A2:F17"/>
  <sheetViews>
    <sheetView showGridLines="0" showRowColHeaders="0" showZeros="0" showOutlineSymbols="0" workbookViewId="0" topLeftCell="A1">
      <selection activeCell="C4" sqref="C4"/>
    </sheetView>
  </sheetViews>
  <sheetFormatPr defaultColWidth="9.140625" defaultRowHeight="12.75"/>
  <cols>
    <col min="1" max="1" width="2.7109375" style="25" customWidth="1"/>
    <col min="2" max="2" width="1.8515625" style="25" customWidth="1"/>
    <col min="3" max="3" width="103.8515625" style="25" customWidth="1"/>
    <col min="4" max="4" width="15.140625" style="25" customWidth="1"/>
    <col min="5" max="5" width="2.7109375" style="25" customWidth="1"/>
    <col min="6" max="16384" width="9.140625" style="25" customWidth="1"/>
  </cols>
  <sheetData>
    <row r="1" ht="52.5" customHeight="1"/>
    <row r="2" spans="1:6" s="51" customFormat="1" ht="21" customHeight="1">
      <c r="A2" s="52"/>
      <c r="B2" s="52"/>
      <c r="C2" s="53" t="s">
        <v>18</v>
      </c>
      <c r="D2" s="50"/>
      <c r="E2" s="50"/>
      <c r="F2" s="52"/>
    </row>
    <row r="3" spans="3:4" ht="16.5">
      <c r="C3" s="128" t="s">
        <v>19</v>
      </c>
      <c r="D3" s="54" t="s">
        <v>20</v>
      </c>
    </row>
    <row r="4" spans="3:4" ht="15">
      <c r="C4" s="57" t="s">
        <v>21</v>
      </c>
      <c r="D4" s="55" t="s">
        <v>16</v>
      </c>
    </row>
    <row r="5" spans="3:4" ht="15">
      <c r="C5" s="57" t="s">
        <v>22</v>
      </c>
      <c r="D5" s="55" t="s">
        <v>16</v>
      </c>
    </row>
    <row r="6" spans="3:4" ht="15">
      <c r="C6" s="57" t="s">
        <v>23</v>
      </c>
      <c r="D6" s="55" t="s">
        <v>16</v>
      </c>
    </row>
    <row r="7" spans="3:4" ht="15">
      <c r="C7" s="57" t="s">
        <v>24</v>
      </c>
      <c r="D7" s="55" t="s">
        <v>16</v>
      </c>
    </row>
    <row r="8" spans="3:4" ht="15">
      <c r="C8" s="57" t="s">
        <v>25</v>
      </c>
      <c r="D8" s="55" t="s">
        <v>16</v>
      </c>
    </row>
    <row r="9" spans="3:4" ht="15">
      <c r="C9" s="57" t="s">
        <v>26</v>
      </c>
      <c r="D9" s="55" t="s">
        <v>17</v>
      </c>
    </row>
    <row r="10" spans="3:4" ht="15">
      <c r="C10" s="57" t="s">
        <v>27</v>
      </c>
      <c r="D10" s="55" t="s">
        <v>16</v>
      </c>
    </row>
    <row r="11" spans="3:4" ht="15">
      <c r="C11" s="57" t="s">
        <v>28</v>
      </c>
      <c r="D11" s="55" t="s">
        <v>16</v>
      </c>
    </row>
    <row r="12" spans="3:4" ht="15">
      <c r="C12" s="57" t="s">
        <v>29</v>
      </c>
      <c r="D12" s="55" t="s">
        <v>16</v>
      </c>
    </row>
    <row r="13" spans="3:4" ht="15">
      <c r="C13" s="57" t="s">
        <v>30</v>
      </c>
      <c r="D13" s="55" t="s">
        <v>17</v>
      </c>
    </row>
    <row r="14" spans="3:4" ht="15">
      <c r="C14" s="57" t="s">
        <v>31</v>
      </c>
      <c r="D14" s="55" t="s">
        <v>17</v>
      </c>
    </row>
    <row r="15" spans="3:4" ht="15">
      <c r="C15" s="69" t="s">
        <v>72</v>
      </c>
      <c r="D15" s="70" t="s">
        <v>16</v>
      </c>
    </row>
    <row r="16" spans="3:4" ht="15">
      <c r="C16" s="57" t="s">
        <v>32</v>
      </c>
      <c r="D16" s="55" t="s">
        <v>17</v>
      </c>
    </row>
    <row r="17" spans="3:4" ht="15">
      <c r="C17" s="57" t="s">
        <v>33</v>
      </c>
      <c r="D17" s="55" t="s">
        <v>16</v>
      </c>
    </row>
  </sheetData>
  <sheetProtection password="DEC8" sheet="1" objects="1" scenarios="1" selectLockedCells="1"/>
  <printOptions/>
  <pageMargins left="0.5905511811023623" right="0.5905511811023623" top="1.76" bottom="0.984251968503937" header="0.5118110236220472" footer="0.5118110236220472"/>
  <pageSetup horizontalDpi="600" verticalDpi="600" orientation="landscape" paperSize="9" r:id="rId5"/>
  <headerFooter alignWithMargins="0">
    <oddHeader>&amp;L&amp;G&amp;C&amp;"Trebuchet MS,Grassetto"&amp;17
Fattura&amp;"Arial,Normale"&amp;10
&amp;"Trebuchet MS,Normale"&amp;14Gestione prestazioni&amp;R&amp;G</oddHeader>
    <oddFooter>&amp;L&amp;8&amp;D&amp;R&amp;8Pagina &amp;P</oddFooter>
  </headerFooter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chivio"/>
  <dimension ref="A2:M3"/>
  <sheetViews>
    <sheetView showGridLines="0" showRowColHeaders="0" showZeros="0" showOutlineSymbols="0" workbookViewId="0" topLeftCell="A1">
      <selection activeCell="C4" sqref="C4"/>
    </sheetView>
  </sheetViews>
  <sheetFormatPr defaultColWidth="9.140625" defaultRowHeight="12.75"/>
  <cols>
    <col min="1" max="1" width="2.7109375" style="61" customWidth="1"/>
    <col min="2" max="2" width="1.8515625" style="61" customWidth="1"/>
    <col min="3" max="3" width="7.57421875" style="61" customWidth="1"/>
    <col min="4" max="4" width="14.28125" style="62" customWidth="1"/>
    <col min="5" max="5" width="24.57421875" style="61" customWidth="1"/>
    <col min="6" max="6" width="15.140625" style="63" customWidth="1"/>
    <col min="7" max="7" width="13.140625" style="63" customWidth="1"/>
    <col min="8" max="8" width="14.140625" style="63" customWidth="1"/>
    <col min="9" max="9" width="15.57421875" style="63" customWidth="1"/>
    <col min="10" max="10" width="15.8515625" style="63" customWidth="1"/>
    <col min="11" max="11" width="14.28125" style="63" customWidth="1"/>
    <col min="12" max="12" width="1.8515625" style="61" customWidth="1"/>
    <col min="13" max="16384" width="9.140625" style="61" customWidth="1"/>
  </cols>
  <sheetData>
    <row r="1" ht="52.5" customHeight="1"/>
    <row r="2" spans="1:13" ht="21" customHeight="1">
      <c r="A2" s="64"/>
      <c r="B2" s="64"/>
      <c r="C2" s="56" t="s">
        <v>34</v>
      </c>
      <c r="D2" s="65"/>
      <c r="E2" s="65"/>
      <c r="F2" s="65"/>
      <c r="G2" s="65"/>
      <c r="H2" s="65"/>
      <c r="I2" s="65"/>
      <c r="J2" s="65"/>
      <c r="K2" s="65"/>
      <c r="L2" s="65"/>
      <c r="M2" s="64"/>
    </row>
    <row r="3" spans="3:11" ht="15">
      <c r="C3" s="66" t="s">
        <v>35</v>
      </c>
      <c r="D3" s="67" t="s">
        <v>36</v>
      </c>
      <c r="E3" s="66" t="s">
        <v>9</v>
      </c>
      <c r="F3" s="68" t="s">
        <v>20</v>
      </c>
      <c r="G3" s="68" t="s">
        <v>37</v>
      </c>
      <c r="H3" s="68" t="s">
        <v>38</v>
      </c>
      <c r="I3" s="68" t="s">
        <v>39</v>
      </c>
      <c r="J3" s="68" t="s">
        <v>40</v>
      </c>
      <c r="K3" s="68" t="s">
        <v>41</v>
      </c>
    </row>
  </sheetData>
  <sheetProtection password="DEC8" sheet="1" objects="1" scenarios="1" selectLockedCells="1"/>
  <printOptions/>
  <pageMargins left="0.5905511811023623" right="0.5905511811023623" top="1.7716535433070868" bottom="0.984251968503937" header="0.5118110236220472" footer="0.5118110236220472"/>
  <pageSetup horizontalDpi="600" verticalDpi="600" orientation="landscape" paperSize="9" r:id="rId3"/>
  <headerFooter alignWithMargins="0">
    <oddHeader>&amp;L&amp;G&amp;C&amp;"Trebuchet MS,Grassetto"&amp;17
Fatture&amp;"Arial,Normale"&amp;10
&amp;"Trebuchet MS,Normale"&amp;14Archivio fatture&amp;R&amp;G</oddHeader>
    <oddFooter>&amp;L&amp;8&amp;D&amp;R&amp;8Pagina &amp;P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attura"/>
  <dimension ref="A2:M39"/>
  <sheetViews>
    <sheetView showZeros="0" showOutlineSymbols="0" workbookViewId="0" topLeftCell="A1">
      <selection activeCell="A1" sqref="A1"/>
    </sheetView>
  </sheetViews>
  <sheetFormatPr defaultColWidth="9.140625" defaultRowHeight="12.75"/>
  <cols>
    <col min="1" max="1" width="2.7109375" style="25" customWidth="1"/>
    <col min="2" max="2" width="1.8515625" style="25" customWidth="1"/>
    <col min="3" max="3" width="12.140625" style="25" customWidth="1"/>
    <col min="4" max="4" width="15.57421875" style="25" customWidth="1"/>
    <col min="5" max="5" width="5.28125" style="25" customWidth="1"/>
    <col min="6" max="6" width="15.28125" style="25" customWidth="1"/>
    <col min="7" max="7" width="6.421875" style="25" customWidth="1"/>
    <col min="8" max="8" width="16.7109375" style="25" customWidth="1"/>
    <col min="9" max="9" width="19.00390625" style="25" customWidth="1"/>
    <col min="10" max="10" width="1.8515625" style="25" customWidth="1"/>
    <col min="11" max="16384" width="9.140625" style="25" customWidth="1"/>
  </cols>
  <sheetData>
    <row r="1" ht="30" customHeight="1"/>
    <row r="2" spans="1:10" ht="15" customHeight="1">
      <c r="A2" s="8"/>
      <c r="B2" s="78"/>
      <c r="C2" s="79"/>
      <c r="D2" s="79"/>
      <c r="E2" s="80"/>
      <c r="F2" s="80"/>
      <c r="G2" s="79"/>
      <c r="H2" s="79"/>
      <c r="I2" s="79"/>
      <c r="J2" s="81"/>
    </row>
    <row r="3" spans="1:10" ht="15" customHeight="1">
      <c r="A3" s="8"/>
      <c r="B3" s="82"/>
      <c r="C3" s="149">
        <f>studio_nome</f>
      </c>
      <c r="D3" s="150"/>
      <c r="E3" s="150"/>
      <c r="F3" s="150"/>
      <c r="G3" s="150"/>
      <c r="H3" s="84" t="s">
        <v>45</v>
      </c>
      <c r="I3" s="107">
        <f>fattura_num</f>
        <v>1</v>
      </c>
      <c r="J3" s="85"/>
    </row>
    <row r="4" spans="1:10" ht="15" customHeight="1">
      <c r="A4" s="8"/>
      <c r="B4" s="86"/>
      <c r="C4" s="151" t="str">
        <f>CONCATENATE(studio_indir," - ",studio_cap," ",studio_citta)</f>
        <v> -  </v>
      </c>
      <c r="D4" s="151"/>
      <c r="E4" s="151"/>
      <c r="F4" s="151"/>
      <c r="G4" s="151"/>
      <c r="H4" s="83"/>
      <c r="I4" s="83"/>
      <c r="J4" s="87"/>
    </row>
    <row r="5" spans="2:11" ht="15">
      <c r="B5" s="82"/>
      <c r="C5" s="151" t="str">
        <f>CONCATENATE("P.IVA: ",studio_piva," - Cod. fiscale: ",studio_cfiscale)</f>
        <v>P.IVA:  - Cod. fiscale: </v>
      </c>
      <c r="D5" s="151"/>
      <c r="E5" s="151"/>
      <c r="F5" s="151"/>
      <c r="G5" s="151"/>
      <c r="H5" s="88" t="s">
        <v>36</v>
      </c>
      <c r="I5" s="108">
        <f>fattura_data</f>
        <v>39713</v>
      </c>
      <c r="J5" s="85"/>
      <c r="K5" s="8"/>
    </row>
    <row r="6" spans="2:12" ht="15">
      <c r="B6" s="89"/>
      <c r="C6" s="90"/>
      <c r="D6" s="90"/>
      <c r="E6" s="90"/>
      <c r="F6" s="90"/>
      <c r="G6" s="91"/>
      <c r="H6" s="91"/>
      <c r="I6" s="91"/>
      <c r="J6" s="92"/>
      <c r="K6" s="8"/>
      <c r="L6" s="8"/>
    </row>
    <row r="7" spans="2:13" ht="15">
      <c r="B7" s="78"/>
      <c r="C7" s="80"/>
      <c r="D7" s="80"/>
      <c r="E7" s="80"/>
      <c r="F7" s="80"/>
      <c r="G7" s="93"/>
      <c r="H7" s="93"/>
      <c r="I7" s="93"/>
      <c r="J7" s="81"/>
      <c r="K7" s="8"/>
      <c r="L7" s="74"/>
      <c r="M7" s="75"/>
    </row>
    <row r="8" spans="2:10" ht="15">
      <c r="B8" s="94"/>
      <c r="C8" s="144">
        <f>fattura_cli1</f>
      </c>
      <c r="D8" s="145"/>
      <c r="E8" s="145"/>
      <c r="F8" s="145"/>
      <c r="G8" s="95"/>
      <c r="H8" s="95"/>
      <c r="I8" s="95"/>
      <c r="J8" s="96"/>
    </row>
    <row r="9" spans="2:13" ht="15">
      <c r="B9" s="94"/>
      <c r="C9" s="144">
        <f>fattura_cli2</f>
      </c>
      <c r="D9" s="145"/>
      <c r="E9" s="145"/>
      <c r="F9" s="145"/>
      <c r="G9" s="95"/>
      <c r="H9" s="95"/>
      <c r="I9" s="95"/>
      <c r="J9" s="96"/>
      <c r="L9" s="76"/>
      <c r="M9" s="77"/>
    </row>
    <row r="10" spans="2:10" ht="15">
      <c r="B10" s="94"/>
      <c r="C10" s="144" t="str">
        <f>CONCATENATE(fattura_cli3," ",fattura_cli4)</f>
        <v> </v>
      </c>
      <c r="D10" s="145"/>
      <c r="E10" s="145"/>
      <c r="F10" s="145"/>
      <c r="G10" s="95"/>
      <c r="H10" s="95"/>
      <c r="I10" s="95"/>
      <c r="J10" s="96"/>
    </row>
    <row r="11" spans="2:10" ht="15">
      <c r="B11" s="97"/>
      <c r="C11" s="98" t="str">
        <f>CONCATENATE("P.IVA: ",fattura_cli5," - Cod. fiscale: ",fattura_cli6)</f>
        <v>P.IVA:  - Cod. fiscale: </v>
      </c>
      <c r="D11" s="98"/>
      <c r="E11" s="98"/>
      <c r="F11" s="98"/>
      <c r="G11" s="98"/>
      <c r="H11" s="98"/>
      <c r="I11" s="98"/>
      <c r="J11" s="99"/>
    </row>
    <row r="12" spans="1:2" ht="15">
      <c r="A12" s="8"/>
      <c r="B12" s="120"/>
    </row>
    <row r="13" spans="2:10" ht="15">
      <c r="B13" s="146" t="s">
        <v>19</v>
      </c>
      <c r="C13" s="147"/>
      <c r="D13" s="147"/>
      <c r="E13" s="147"/>
      <c r="F13" s="147"/>
      <c r="G13" s="147"/>
      <c r="H13" s="148"/>
      <c r="I13" s="109" t="s">
        <v>46</v>
      </c>
      <c r="J13" s="110"/>
    </row>
    <row r="14" spans="2:10" ht="15">
      <c r="B14" s="94"/>
      <c r="C14" s="100">
        <f>fattura_pre1</f>
        <v>0</v>
      </c>
      <c r="D14" s="95"/>
      <c r="E14" s="95"/>
      <c r="F14" s="95"/>
      <c r="G14" s="95"/>
      <c r="H14" s="95"/>
      <c r="I14" s="111">
        <f>fattura_pre1_imp</f>
        <v>0</v>
      </c>
      <c r="J14" s="112"/>
    </row>
    <row r="15" spans="2:10" ht="15">
      <c r="B15" s="94"/>
      <c r="C15" s="100"/>
      <c r="D15" s="95"/>
      <c r="E15" s="95"/>
      <c r="F15" s="95"/>
      <c r="G15" s="95"/>
      <c r="H15" s="95"/>
      <c r="I15" s="113"/>
      <c r="J15" s="114"/>
    </row>
    <row r="16" spans="2:10" ht="15">
      <c r="B16" s="94"/>
      <c r="C16" s="100">
        <f>fattura_pre2</f>
        <v>0</v>
      </c>
      <c r="D16" s="95"/>
      <c r="E16" s="95"/>
      <c r="F16" s="95"/>
      <c r="G16" s="95"/>
      <c r="H16" s="95"/>
      <c r="I16" s="113">
        <f>fattura_pre2_imp</f>
        <v>0</v>
      </c>
      <c r="J16" s="114"/>
    </row>
    <row r="17" spans="2:10" ht="15">
      <c r="B17" s="94"/>
      <c r="C17" s="100"/>
      <c r="D17" s="95"/>
      <c r="E17" s="95"/>
      <c r="F17" s="95"/>
      <c r="G17" s="95"/>
      <c r="H17" s="95"/>
      <c r="I17" s="113"/>
      <c r="J17" s="114"/>
    </row>
    <row r="18" spans="2:10" ht="15">
      <c r="B18" s="94"/>
      <c r="C18" s="100">
        <f>fattura_pre3</f>
        <v>0</v>
      </c>
      <c r="D18" s="95"/>
      <c r="E18" s="95"/>
      <c r="F18" s="95"/>
      <c r="G18" s="95"/>
      <c r="H18" s="95"/>
      <c r="I18" s="113">
        <f>fattura_pre3_imp</f>
        <v>0</v>
      </c>
      <c r="J18" s="114"/>
    </row>
    <row r="19" spans="2:10" ht="15">
      <c r="B19" s="94"/>
      <c r="C19" s="100"/>
      <c r="D19" s="95"/>
      <c r="E19" s="95"/>
      <c r="F19" s="95"/>
      <c r="G19" s="95"/>
      <c r="H19" s="95"/>
      <c r="I19" s="113"/>
      <c r="J19" s="114"/>
    </row>
    <row r="20" spans="2:10" ht="15">
      <c r="B20" s="94"/>
      <c r="C20" s="100">
        <f>fattura_pre4</f>
        <v>0</v>
      </c>
      <c r="D20" s="95"/>
      <c r="E20" s="95"/>
      <c r="F20" s="95"/>
      <c r="G20" s="95"/>
      <c r="H20" s="95"/>
      <c r="I20" s="113">
        <f>fattura_pre4_imp</f>
        <v>0</v>
      </c>
      <c r="J20" s="114"/>
    </row>
    <row r="21" spans="2:10" ht="15">
      <c r="B21" s="94"/>
      <c r="C21" s="100"/>
      <c r="D21" s="95"/>
      <c r="E21" s="95"/>
      <c r="F21" s="95"/>
      <c r="G21" s="95"/>
      <c r="H21" s="95"/>
      <c r="I21" s="113"/>
      <c r="J21" s="114"/>
    </row>
    <row r="22" spans="2:10" ht="15">
      <c r="B22" s="94"/>
      <c r="C22" s="100">
        <f>fattura_pre5</f>
        <v>0</v>
      </c>
      <c r="D22" s="95"/>
      <c r="E22" s="95"/>
      <c r="F22" s="95"/>
      <c r="G22" s="95"/>
      <c r="H22" s="95"/>
      <c r="I22" s="113">
        <f>fattura_pre5_imp</f>
        <v>0</v>
      </c>
      <c r="J22" s="114"/>
    </row>
    <row r="23" spans="2:10" ht="15">
      <c r="B23" s="94"/>
      <c r="C23" s="100"/>
      <c r="D23" s="95"/>
      <c r="E23" s="95"/>
      <c r="F23" s="95"/>
      <c r="G23" s="95"/>
      <c r="H23" s="95"/>
      <c r="I23" s="113"/>
      <c r="J23" s="114"/>
    </row>
    <row r="24" spans="2:10" ht="15">
      <c r="B24" s="94"/>
      <c r="C24" s="100">
        <f>fattura_pre6</f>
        <v>0</v>
      </c>
      <c r="D24" s="95"/>
      <c r="E24" s="95"/>
      <c r="F24" s="95"/>
      <c r="G24" s="95"/>
      <c r="H24" s="95"/>
      <c r="I24" s="113">
        <f>fattura_pre6_imp</f>
        <v>0</v>
      </c>
      <c r="J24" s="114"/>
    </row>
    <row r="25" spans="2:10" ht="15">
      <c r="B25" s="94"/>
      <c r="C25" s="100"/>
      <c r="D25" s="95"/>
      <c r="E25" s="95"/>
      <c r="F25" s="95"/>
      <c r="G25" s="95"/>
      <c r="H25" s="95"/>
      <c r="I25" s="113"/>
      <c r="J25" s="114"/>
    </row>
    <row r="26" spans="2:10" ht="15">
      <c r="B26" s="94"/>
      <c r="C26" s="100">
        <f>fattura_pre7</f>
        <v>0</v>
      </c>
      <c r="D26" s="95"/>
      <c r="E26" s="95"/>
      <c r="F26" s="95"/>
      <c r="G26" s="95"/>
      <c r="H26" s="95"/>
      <c r="I26" s="113">
        <f>fattura_pre7_imp</f>
        <v>0</v>
      </c>
      <c r="J26" s="114"/>
    </row>
    <row r="27" spans="2:10" ht="15">
      <c r="B27" s="94"/>
      <c r="C27" s="100"/>
      <c r="D27" s="95"/>
      <c r="E27" s="95"/>
      <c r="F27" s="95"/>
      <c r="G27" s="95"/>
      <c r="H27" s="95"/>
      <c r="I27" s="113"/>
      <c r="J27" s="114"/>
    </row>
    <row r="28" spans="2:10" ht="15">
      <c r="B28" s="94"/>
      <c r="C28" s="100">
        <f>fattura_pre8</f>
        <v>0</v>
      </c>
      <c r="D28" s="95"/>
      <c r="E28" s="95"/>
      <c r="F28" s="95"/>
      <c r="G28" s="95"/>
      <c r="H28" s="95"/>
      <c r="I28" s="113">
        <f>fattura_pre8_imp</f>
        <v>0</v>
      </c>
      <c r="J28" s="114"/>
    </row>
    <row r="29" spans="2:10" ht="15">
      <c r="B29" s="94"/>
      <c r="C29" s="100"/>
      <c r="D29" s="95"/>
      <c r="E29" s="95"/>
      <c r="F29" s="95"/>
      <c r="G29" s="95"/>
      <c r="H29" s="95"/>
      <c r="I29" s="113"/>
      <c r="J29" s="115"/>
    </row>
    <row r="30" spans="2:10" ht="15">
      <c r="B30" s="94"/>
      <c r="C30" s="101">
        <f>IF(fattura_totcassa&lt;&gt;0,studio_cassa,"")</f>
      </c>
      <c r="D30" s="95"/>
      <c r="E30" s="95"/>
      <c r="F30" s="95"/>
      <c r="G30" s="95"/>
      <c r="H30" s="95"/>
      <c r="I30" s="113">
        <f>fattura_totcassa</f>
        <v>0</v>
      </c>
      <c r="J30" s="143"/>
    </row>
    <row r="31" spans="2:10" ht="15">
      <c r="B31" s="97"/>
      <c r="C31" s="102">
        <f>IF(I31&lt;&gt;0,"Addebito contributo previdenziale 4% (art. 4, comma 3, D.L. 27/05/96 n. 295)","")</f>
      </c>
      <c r="D31" s="98"/>
      <c r="E31" s="98"/>
      <c r="F31" s="98"/>
      <c r="G31" s="98"/>
      <c r="H31" s="98"/>
      <c r="I31" s="116">
        <f>fattura_totinps</f>
        <v>0</v>
      </c>
      <c r="J31" s="129"/>
    </row>
    <row r="32" spans="2:10" ht="15">
      <c r="B32" s="8"/>
      <c r="C32" s="8"/>
      <c r="D32" s="8"/>
      <c r="E32" s="8"/>
      <c r="F32" s="8"/>
      <c r="G32" s="8"/>
      <c r="H32" s="130" t="s">
        <v>47</v>
      </c>
      <c r="I32" s="131">
        <f>SUM(I14:J31)</f>
        <v>0</v>
      </c>
      <c r="J32" s="132"/>
    </row>
    <row r="33" spans="1:10" ht="15">
      <c r="A33" s="8"/>
      <c r="G33" s="8"/>
      <c r="J33" s="8"/>
    </row>
    <row r="34" spans="2:10" ht="15">
      <c r="B34" s="8"/>
      <c r="C34" s="8"/>
      <c r="D34" s="8"/>
      <c r="E34" s="8"/>
      <c r="F34" s="8"/>
      <c r="G34" s="8"/>
      <c r="H34" s="8"/>
      <c r="I34" s="8"/>
      <c r="J34" s="8"/>
    </row>
    <row r="35" spans="2:10" ht="15">
      <c r="B35" s="103"/>
      <c r="C35" s="104" t="s">
        <v>50</v>
      </c>
      <c r="D35" s="104"/>
      <c r="E35" s="104"/>
      <c r="F35" s="137">
        <f>fattura_importiesclusidaiva</f>
        <v>0</v>
      </c>
      <c r="G35" s="133"/>
      <c r="H35" s="130" t="s">
        <v>77</v>
      </c>
      <c r="I35" s="117">
        <f>fattura_importolordo</f>
        <v>0</v>
      </c>
      <c r="J35" s="119"/>
    </row>
    <row r="36" spans="2:10" ht="15">
      <c r="B36" s="103"/>
      <c r="C36" s="104" t="s">
        <v>48</v>
      </c>
      <c r="D36" s="104"/>
      <c r="E36" s="104"/>
      <c r="F36" s="105">
        <f>fattura_totimponibile</f>
        <v>0</v>
      </c>
      <c r="G36" s="133"/>
      <c r="H36" s="130" t="s">
        <v>49</v>
      </c>
      <c r="I36" s="117">
        <f>fattura_importoritenuta</f>
        <v>0</v>
      </c>
      <c r="J36" s="119"/>
    </row>
    <row r="37" spans="2:10" ht="15">
      <c r="B37" s="103"/>
      <c r="C37" s="104">
        <f>IF(D37&lt;&gt;0,"IVA 20% su","")</f>
      </c>
      <c r="D37" s="106">
        <f>IF(NOT(studio_minimi),F36,0)</f>
        <v>0</v>
      </c>
      <c r="E37" s="104"/>
      <c r="F37" s="105">
        <f>fattura_importoiva</f>
        <v>0</v>
      </c>
      <c r="G37" s="133"/>
      <c r="H37" s="130" t="s">
        <v>68</v>
      </c>
      <c r="I37" s="117">
        <f>fattura_importototale</f>
        <v>0</v>
      </c>
      <c r="J37" s="118"/>
    </row>
    <row r="38" spans="2:10" ht="15">
      <c r="B38" s="8"/>
      <c r="C38" s="8">
        <f>IF(studio_minimi,"Operazione effettuata ai sensi dell'art. 1, comma 100, della legge finanziaria per il 2008","")</f>
      </c>
      <c r="D38" s="134"/>
      <c r="E38" s="8"/>
      <c r="F38" s="135"/>
      <c r="G38" s="8"/>
      <c r="H38" s="130"/>
      <c r="I38" s="136"/>
      <c r="J38" s="136"/>
    </row>
    <row r="39" spans="2:10" ht="15">
      <c r="B39" s="8"/>
      <c r="D39" s="8"/>
      <c r="E39" s="8"/>
      <c r="F39" s="8"/>
      <c r="G39" s="8"/>
      <c r="H39" s="8"/>
      <c r="I39" s="8"/>
      <c r="J39" s="8"/>
    </row>
  </sheetData>
  <sheetProtection selectLockedCells="1"/>
  <mergeCells count="7">
    <mergeCell ref="C9:F9"/>
    <mergeCell ref="C10:F10"/>
    <mergeCell ref="B13:H13"/>
    <mergeCell ref="C3:G3"/>
    <mergeCell ref="C4:G4"/>
    <mergeCell ref="C5:G5"/>
    <mergeCell ref="C8:F8"/>
  </mergeCells>
  <printOptions/>
  <pageMargins left="0.5905511811023623" right="0.4330708661417323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Guida"/>
  <dimension ref="A1:N50"/>
  <sheetViews>
    <sheetView showGridLines="0" showRowColHeaders="0" showZeros="0" showOutlineSymbols="0" workbookViewId="0" topLeftCell="A1">
      <selection activeCell="A1" sqref="A1"/>
    </sheetView>
  </sheetViews>
  <sheetFormatPr defaultColWidth="9.140625" defaultRowHeight="12.75"/>
  <cols>
    <col min="1" max="1" width="2.7109375" style="21" customWidth="1"/>
    <col min="2" max="11" width="8.8515625" style="21" customWidth="1"/>
    <col min="12" max="16384" width="9.140625" style="21" customWidth="1"/>
  </cols>
  <sheetData>
    <row r="1" spans="1:11" ht="54" customHeight="1">
      <c r="A1" s="9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21" customHeight="1">
      <c r="A2" s="59"/>
      <c r="B2" s="152" t="s">
        <v>71</v>
      </c>
      <c r="C2" s="152"/>
      <c r="D2" s="152"/>
      <c r="E2" s="152"/>
      <c r="F2" s="152"/>
      <c r="G2" s="152"/>
      <c r="H2" s="152"/>
      <c r="I2" s="152"/>
      <c r="J2" s="152"/>
      <c r="K2" s="152"/>
      <c r="L2" s="58"/>
    </row>
    <row r="3" spans="1:12" ht="15" customHeight="1">
      <c r="A3" s="59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58"/>
    </row>
    <row r="4" spans="1:12" ht="15" customHeight="1">
      <c r="A4" s="59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58"/>
    </row>
    <row r="5" spans="1:12" ht="15" customHeight="1">
      <c r="A5" s="59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58"/>
    </row>
    <row r="6" spans="1:12" ht="15" customHeight="1">
      <c r="A6" s="59"/>
      <c r="B6" s="20"/>
      <c r="C6" s="20"/>
      <c r="D6" s="20"/>
      <c r="E6" s="20"/>
      <c r="F6" s="20"/>
      <c r="G6" s="20"/>
      <c r="H6" s="20"/>
      <c r="I6" s="20"/>
      <c r="J6" s="20"/>
      <c r="K6" s="20"/>
      <c r="L6" s="58"/>
    </row>
    <row r="7" spans="1:12" ht="15" customHeight="1">
      <c r="A7" s="59"/>
      <c r="B7" s="20"/>
      <c r="C7" s="20"/>
      <c r="D7" s="20"/>
      <c r="E7" s="20"/>
      <c r="F7" s="20"/>
      <c r="G7" s="20"/>
      <c r="H7" s="20"/>
      <c r="I7" s="20"/>
      <c r="J7" s="20"/>
      <c r="K7" s="20"/>
      <c r="L7" s="58"/>
    </row>
    <row r="8" spans="1:12" ht="15" customHeight="1">
      <c r="A8" s="59"/>
      <c r="B8" s="20"/>
      <c r="C8" s="20"/>
      <c r="D8" s="20"/>
      <c r="E8" s="20"/>
      <c r="F8" s="20"/>
      <c r="G8" s="20"/>
      <c r="H8" s="20"/>
      <c r="I8" s="20"/>
      <c r="J8" s="20"/>
      <c r="K8" s="20"/>
      <c r="L8" s="58"/>
    </row>
    <row r="9" spans="1:12" ht="15" customHeight="1">
      <c r="A9" s="59"/>
      <c r="B9" s="20"/>
      <c r="C9" s="20"/>
      <c r="D9" s="20"/>
      <c r="E9" s="20"/>
      <c r="F9" s="20"/>
      <c r="G9" s="20"/>
      <c r="H9" s="20"/>
      <c r="I9" s="20"/>
      <c r="J9" s="20"/>
      <c r="K9" s="20"/>
      <c r="L9" s="58"/>
    </row>
    <row r="10" spans="1:12" ht="15" customHeight="1">
      <c r="A10" s="5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58"/>
    </row>
    <row r="11" spans="1:12" ht="15" customHeight="1">
      <c r="A11" s="5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58"/>
    </row>
    <row r="12" spans="1:12" ht="15" customHeight="1">
      <c r="A12" s="5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58"/>
    </row>
    <row r="13" spans="1:12" ht="15" customHeight="1">
      <c r="A13" s="5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58"/>
    </row>
    <row r="14" spans="1:12" ht="15" customHeight="1">
      <c r="A14" s="5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58"/>
    </row>
    <row r="15" spans="1:12" ht="15" customHeight="1">
      <c r="A15" s="5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58"/>
    </row>
    <row r="16" spans="1:12" ht="15" customHeight="1">
      <c r="A16" s="5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58"/>
    </row>
    <row r="17" spans="1:12" ht="15" customHeight="1">
      <c r="A17" s="5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58"/>
    </row>
    <row r="18" spans="1:12" ht="15" customHeight="1">
      <c r="A18" s="5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58"/>
    </row>
    <row r="19" spans="1:12" ht="15" customHeight="1">
      <c r="A19" s="5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58"/>
    </row>
    <row r="20" spans="1:12" ht="15" customHeight="1">
      <c r="A20" s="5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58"/>
    </row>
    <row r="21" spans="1:12" ht="15" customHeight="1">
      <c r="A21" s="5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58"/>
    </row>
    <row r="22" spans="1:12" ht="15" customHeight="1">
      <c r="A22" s="5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58"/>
    </row>
    <row r="23" spans="1:12" ht="15" customHeight="1">
      <c r="A23" s="5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58"/>
    </row>
    <row r="24" spans="1:12" ht="15" customHeight="1">
      <c r="A24" s="5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58"/>
    </row>
    <row r="25" spans="1:12" ht="15" customHeight="1">
      <c r="A25" s="5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58"/>
    </row>
    <row r="26" spans="1:12" ht="15" customHeight="1">
      <c r="A26" s="5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58"/>
    </row>
    <row r="27" spans="1:12" ht="15" customHeight="1">
      <c r="A27" s="5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58"/>
    </row>
    <row r="28" spans="1:12" ht="15" customHeight="1">
      <c r="A28" s="5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58"/>
    </row>
    <row r="29" spans="1:12" ht="15" customHeight="1">
      <c r="A29" s="5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58"/>
    </row>
    <row r="30" spans="1:12" ht="15" customHeight="1">
      <c r="A30" s="5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58"/>
    </row>
    <row r="31" spans="1:12" ht="15" customHeight="1">
      <c r="A31" s="5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58"/>
    </row>
    <row r="32" spans="1:12" ht="15" customHeight="1">
      <c r="A32" s="5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58"/>
    </row>
    <row r="33" spans="1:12" ht="15" customHeight="1">
      <c r="A33" s="5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58"/>
    </row>
    <row r="34" spans="1:12" ht="15" customHeight="1">
      <c r="A34" s="5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58"/>
    </row>
    <row r="35" spans="1:12" ht="15" customHeight="1">
      <c r="A35" s="5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58"/>
    </row>
    <row r="36" spans="1:12" ht="15" customHeight="1">
      <c r="A36" s="5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58"/>
    </row>
    <row r="37" spans="1:14" ht="15" customHeight="1">
      <c r="A37" s="5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58"/>
      <c r="N37" s="24"/>
    </row>
    <row r="38" spans="1:12" ht="15" customHeight="1">
      <c r="A38" s="5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58"/>
    </row>
    <row r="39" spans="1:12" ht="15" customHeight="1">
      <c r="A39" s="5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58"/>
    </row>
    <row r="40" spans="1:12" ht="15" customHeight="1">
      <c r="A40" s="5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58"/>
    </row>
    <row r="41" spans="1:12" ht="15" customHeight="1">
      <c r="A41" s="5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58"/>
    </row>
    <row r="42" spans="1:12" ht="15" customHeight="1">
      <c r="A42" s="5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58"/>
    </row>
    <row r="43" spans="1:12" ht="15" customHeight="1">
      <c r="A43" s="5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58"/>
    </row>
    <row r="44" spans="1:12" ht="15" customHeight="1">
      <c r="A44" s="5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58"/>
    </row>
    <row r="45" spans="1:12" ht="15" customHeight="1">
      <c r="A45" s="5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58"/>
    </row>
    <row r="46" spans="1:12" ht="15" customHeight="1">
      <c r="A46" s="5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58"/>
    </row>
    <row r="47" spans="1:12" ht="15" customHeight="1">
      <c r="A47" s="5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58"/>
    </row>
    <row r="48" spans="1:12" ht="15" customHeight="1">
      <c r="A48" s="5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58"/>
    </row>
    <row r="49" spans="1:12" ht="15" customHeight="1">
      <c r="A49" s="5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58"/>
    </row>
    <row r="50" spans="1:12" ht="15" customHeight="1">
      <c r="A50" s="59"/>
      <c r="B50" s="22"/>
      <c r="C50" s="22"/>
      <c r="D50" s="22"/>
      <c r="E50" s="22"/>
      <c r="F50" s="22"/>
      <c r="G50" s="22"/>
      <c r="H50" s="22"/>
      <c r="I50" s="22"/>
      <c r="J50" s="22"/>
      <c r="K50" s="23"/>
      <c r="L50" s="58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 password="DEC8" sheet="1" objects="1" scenarios="1" selectLockedCells="1"/>
  <mergeCells count="1">
    <mergeCell ref="B2:K5"/>
  </mergeCells>
  <printOptions/>
  <pageMargins left="0.5905511811023623" right="0.5905511811023623" top="0.5511811023622047" bottom="0.984251968503937" header="1.58" footer="0.5118110236220472"/>
  <pageSetup horizontalDpi="360" verticalDpi="360" orientation="portrait" paperSize="9" r:id="rId4"/>
  <rowBreaks count="1" manualBreakCount="1">
    <brk id="50" min="1" max="10" man="1"/>
  </rowBreaks>
  <drawing r:id="rId3"/>
  <legacyDrawing r:id="rId2"/>
  <oleObjects>
    <oleObject progId="Word.Document.8" shapeId="3923752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Parametri"/>
  <dimension ref="A1:I61"/>
  <sheetViews>
    <sheetView showOutlineSymbols="0" workbookViewId="0" topLeftCell="A1">
      <selection activeCell="A1" sqref="A1"/>
    </sheetView>
  </sheetViews>
  <sheetFormatPr defaultColWidth="9.140625" defaultRowHeight="12.75"/>
  <cols>
    <col min="1" max="1" width="41.00390625" style="15" bestFit="1" customWidth="1"/>
    <col min="2" max="2" width="13.57421875" style="15" bestFit="1" customWidth="1"/>
    <col min="3" max="16384" width="9.140625" style="15" customWidth="1"/>
  </cols>
  <sheetData>
    <row r="1" spans="1:5" ht="12.75">
      <c r="A1" s="15" t="s">
        <v>0</v>
      </c>
      <c r="B1" s="71" t="s">
        <v>74</v>
      </c>
      <c r="C1" s="14"/>
      <c r="D1" s="14"/>
      <c r="E1" s="14"/>
    </row>
    <row r="2" spans="2:5" ht="12.75">
      <c r="B2" s="71" t="s">
        <v>74</v>
      </c>
      <c r="C2" s="14"/>
      <c r="D2" s="14"/>
      <c r="E2" s="14"/>
    </row>
    <row r="3" spans="2:5" ht="12.75">
      <c r="B3" s="72" t="s">
        <v>74</v>
      </c>
      <c r="C3" s="14"/>
      <c r="D3" s="14"/>
      <c r="E3" s="14"/>
    </row>
    <row r="4" spans="2:5" ht="12.75">
      <c r="B4" s="72" t="s">
        <v>74</v>
      </c>
      <c r="C4" s="14"/>
      <c r="D4" s="14"/>
      <c r="E4" s="14"/>
    </row>
    <row r="5" spans="2:5" ht="12.75">
      <c r="B5" s="36" t="s">
        <v>74</v>
      </c>
      <c r="C5" s="14"/>
      <c r="D5" s="14"/>
      <c r="E5" s="14"/>
    </row>
    <row r="6" spans="2:5" ht="12.75">
      <c r="B6" s="36" t="s">
        <v>74</v>
      </c>
      <c r="C6" s="14"/>
      <c r="D6" s="14"/>
      <c r="E6" s="14"/>
    </row>
    <row r="7" spans="2:5" ht="12.75">
      <c r="B7" s="71" t="s">
        <v>74</v>
      </c>
      <c r="C7" s="14"/>
      <c r="D7" s="14"/>
      <c r="E7" s="14"/>
    </row>
    <row r="8" spans="2:5" ht="12.75">
      <c r="B8" s="71" t="s">
        <v>74</v>
      </c>
      <c r="C8" s="14"/>
      <c r="D8" s="14"/>
      <c r="E8" s="14"/>
    </row>
    <row r="9" spans="1:2" ht="12.75">
      <c r="A9" s="138" t="s">
        <v>1</v>
      </c>
      <c r="B9" s="15" t="s">
        <v>4</v>
      </c>
    </row>
    <row r="10" ht="12.75">
      <c r="A10" s="138" t="s">
        <v>2</v>
      </c>
    </row>
    <row r="11" ht="12.75">
      <c r="A11" s="138" t="s">
        <v>3</v>
      </c>
    </row>
    <row r="12" ht="12.75">
      <c r="A12" s="138" t="s">
        <v>4</v>
      </c>
    </row>
    <row r="13" ht="12.75">
      <c r="A13" s="138" t="s">
        <v>5</v>
      </c>
    </row>
    <row r="14" ht="12.75">
      <c r="A14" s="138" t="s">
        <v>6</v>
      </c>
    </row>
    <row r="15" ht="12.75">
      <c r="A15" s="138" t="s">
        <v>7</v>
      </c>
    </row>
    <row r="16" spans="1:2" ht="12.75">
      <c r="A16" s="37">
        <v>2</v>
      </c>
      <c r="B16" s="37">
        <v>4</v>
      </c>
    </row>
    <row r="17" ht="12.75">
      <c r="A17" s="37">
        <v>4</v>
      </c>
    </row>
    <row r="19" spans="1:2" ht="12.75">
      <c r="A19" s="15" t="s">
        <v>67</v>
      </c>
      <c r="B19" s="15" t="b">
        <v>0</v>
      </c>
    </row>
    <row r="20" ht="12.75">
      <c r="A20" s="35"/>
    </row>
    <row r="21" ht="12.75">
      <c r="A21" s="35"/>
    </row>
    <row r="22" spans="1:2" ht="12.75">
      <c r="A22" s="35" t="s">
        <v>76</v>
      </c>
      <c r="B22" s="35" t="b">
        <v>0</v>
      </c>
    </row>
    <row r="24" spans="1:2" ht="12.75">
      <c r="A24" s="15" t="s">
        <v>42</v>
      </c>
      <c r="B24" s="15">
        <v>1</v>
      </c>
    </row>
    <row r="25" spans="1:9" ht="12.75">
      <c r="A25" s="15" t="s">
        <v>43</v>
      </c>
      <c r="B25" s="72" t="s">
        <v>74</v>
      </c>
      <c r="C25" s="72" t="s">
        <v>74</v>
      </c>
      <c r="D25" s="72" t="s">
        <v>74</v>
      </c>
      <c r="E25" s="72" t="s">
        <v>74</v>
      </c>
      <c r="F25" s="72" t="s">
        <v>74</v>
      </c>
      <c r="G25" s="36" t="s">
        <v>74</v>
      </c>
      <c r="I25" s="36"/>
    </row>
    <row r="26" spans="2:7" ht="12.75">
      <c r="B26" s="15" t="s">
        <v>59</v>
      </c>
      <c r="C26" s="35" t="b">
        <v>0</v>
      </c>
      <c r="D26" s="35"/>
      <c r="E26" s="35"/>
      <c r="F26" s="35"/>
      <c r="G26" s="35"/>
    </row>
    <row r="27" spans="1:2" ht="12.75">
      <c r="A27" s="139">
        <v>39713</v>
      </c>
      <c r="B27" s="15" t="s">
        <v>44</v>
      </c>
    </row>
    <row r="28" spans="1:2" ht="12.75">
      <c r="A28" s="36" t="s">
        <v>51</v>
      </c>
      <c r="B28" s="140">
        <v>0</v>
      </c>
    </row>
    <row r="29" spans="1:2" ht="12.75">
      <c r="A29" s="36" t="s">
        <v>52</v>
      </c>
      <c r="B29" s="141">
        <v>0</v>
      </c>
    </row>
    <row r="30" spans="1:2" ht="12.75">
      <c r="A30" s="36" t="s">
        <v>69</v>
      </c>
      <c r="B30" s="141">
        <v>0</v>
      </c>
    </row>
    <row r="31" spans="1:2" ht="12.75">
      <c r="A31" s="36" t="s">
        <v>53</v>
      </c>
      <c r="B31" s="140">
        <v>0</v>
      </c>
    </row>
    <row r="32" spans="1:2" ht="12.75">
      <c r="A32" s="36" t="s">
        <v>54</v>
      </c>
      <c r="B32" s="140">
        <v>0</v>
      </c>
    </row>
    <row r="33" spans="1:2" ht="12.75">
      <c r="A33" s="36" t="s">
        <v>55</v>
      </c>
      <c r="B33" s="140">
        <v>0</v>
      </c>
    </row>
    <row r="34" spans="1:2" ht="12.75">
      <c r="A34" s="36" t="s">
        <v>56</v>
      </c>
      <c r="B34" s="140">
        <v>0</v>
      </c>
    </row>
    <row r="35" spans="1:2" ht="12.75">
      <c r="A35" s="36" t="s">
        <v>58</v>
      </c>
      <c r="B35" s="140">
        <v>0</v>
      </c>
    </row>
    <row r="36" spans="1:2" ht="12.75">
      <c r="A36" s="36" t="s">
        <v>57</v>
      </c>
      <c r="B36" s="140">
        <v>0</v>
      </c>
    </row>
    <row r="37" spans="2:3" ht="12.75">
      <c r="B37" s="142"/>
      <c r="C37" s="15" t="b">
        <v>0</v>
      </c>
    </row>
    <row r="38" spans="2:3" ht="12.75">
      <c r="B38" s="142"/>
      <c r="C38" s="15" t="b">
        <v>0</v>
      </c>
    </row>
    <row r="39" spans="2:3" ht="12.75">
      <c r="B39" s="142"/>
      <c r="C39" s="15" t="b">
        <v>0</v>
      </c>
    </row>
    <row r="40" spans="2:3" ht="12.75">
      <c r="B40" s="142"/>
      <c r="C40" s="15" t="b">
        <v>0</v>
      </c>
    </row>
    <row r="41" spans="2:3" ht="12.75">
      <c r="B41" s="142"/>
      <c r="C41" s="15" t="b">
        <v>0</v>
      </c>
    </row>
    <row r="42" spans="2:3" ht="12.75">
      <c r="B42" s="142"/>
      <c r="C42" s="15" t="b">
        <v>0</v>
      </c>
    </row>
    <row r="43" spans="2:3" ht="12.75">
      <c r="B43" s="142"/>
      <c r="C43" s="15" t="b">
        <v>0</v>
      </c>
    </row>
    <row r="44" spans="2:3" ht="12.75">
      <c r="B44" s="142"/>
      <c r="C44" s="15" t="b">
        <v>0</v>
      </c>
    </row>
    <row r="49" ht="12.75">
      <c r="A49" s="15" t="s">
        <v>60</v>
      </c>
    </row>
    <row r="50" ht="12.75">
      <c r="A50" s="15" t="s">
        <v>61</v>
      </c>
    </row>
    <row r="51" ht="12.75">
      <c r="A51" s="15" t="s">
        <v>75</v>
      </c>
    </row>
    <row r="52" ht="12.75">
      <c r="A52" s="15" t="s">
        <v>63</v>
      </c>
    </row>
    <row r="53" spans="1:2" ht="12.75">
      <c r="A53" s="35" t="s">
        <v>62</v>
      </c>
      <c r="B53" s="35"/>
    </row>
    <row r="54" spans="1:2" ht="12.75">
      <c r="A54" s="35" t="s">
        <v>64</v>
      </c>
      <c r="B54" s="35"/>
    </row>
    <row r="55" spans="1:2" ht="12.75">
      <c r="A55" s="35" t="s">
        <v>65</v>
      </c>
      <c r="B55" s="35"/>
    </row>
    <row r="56" spans="1:2" ht="12.75">
      <c r="A56" s="35" t="s">
        <v>73</v>
      </c>
      <c r="B56" s="35"/>
    </row>
    <row r="58" ht="12.75">
      <c r="A58" s="15" t="s">
        <v>60</v>
      </c>
    </row>
    <row r="59" spans="1:2" ht="12.75">
      <c r="A59" s="35" t="s">
        <v>39</v>
      </c>
      <c r="B59" s="15" t="b">
        <v>1</v>
      </c>
    </row>
    <row r="60" spans="1:2" ht="12.75">
      <c r="A60" s="35" t="s">
        <v>55</v>
      </c>
      <c r="B60" s="15" t="b">
        <v>1</v>
      </c>
    </row>
    <row r="61" spans="1:2" ht="12.75">
      <c r="A61" s="35" t="s">
        <v>70</v>
      </c>
      <c r="B61" s="15" t="b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Dati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6384" width="9.140625" style="73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Versione 1.0</dc:description>
  <cp:lastModifiedBy>Dave</cp:lastModifiedBy>
  <cp:lastPrinted>2008-09-22T11:10:03Z</cp:lastPrinted>
  <dcterms:created xsi:type="dcterms:W3CDTF">2004-04-21T07:59:56Z</dcterms:created>
  <dcterms:modified xsi:type="dcterms:W3CDTF">2009-04-30T09:49:44Z</dcterms:modified>
  <cp:category/>
  <cp:version/>
  <cp:contentType/>
  <cp:contentStatus/>
</cp:coreProperties>
</file>